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'Sheet1'!$F$9:$F$11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'Sheet1'!$G$11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<sst xmlns="http://schemas.openxmlformats.org/spreadsheetml/2006/main" count="11" uniqueCount="11">
  <si>
    <t>freq</t>
  </si>
  <si>
    <t>cored</t>
  </si>
  <si>
    <t>uncored</t>
  </si>
  <si>
    <t>F0</t>
  </si>
  <si>
    <t>Q</t>
  </si>
  <si>
    <t>Data from Thomas W. Lee, "High volage generation using Air-Core Solenoids", copyright 1986</t>
  </si>
  <si>
    <t>Given Coil Parameters</t>
  </si>
  <si>
    <t>Rp</t>
  </si>
  <si>
    <t>Rs</t>
  </si>
  <si>
    <t>Lp</t>
  </si>
  <si>
    <t>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</si>
</sst>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cored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Sheet1!$A$12:$A$29</c:f>
              <c:numCache>
                <c:ptCount val="18"/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7.5</c:v>
                </c:pt>
                <c:pt idx="13">
                  <c:v>10</c:v>
                </c:pt>
                <c:pt idx="14">
                  <c:v>12.5</c:v>
                </c:pt>
                <c:pt idx="15">
                  <c:v>15</c:v>
                </c:pt>
                <c:pt idx="16">
                  <c:v>20</c:v>
                </c:pt>
                <c:pt idx="17">
                  <c:v>25</c:v>
                </c:pt>
              </c:numCache>
            </c:numRef>
          </c:xVal>
          <c:yVal>
            <c:numRef>
              <c:f>Sheet1!$B$12:$B$29</c:f>
              <c:numCache>
                <c:ptCount val="18"/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0.7</c:v>
                </c:pt>
                <c:pt idx="5">
                  <c:v>0.85</c:v>
                </c:pt>
                <c:pt idx="6">
                  <c:v>1.1</c:v>
                </c:pt>
                <c:pt idx="7">
                  <c:v>1.4</c:v>
                </c:pt>
                <c:pt idx="8">
                  <c:v>2.4</c:v>
                </c:pt>
                <c:pt idx="9">
                  <c:v>4.4</c:v>
                </c:pt>
                <c:pt idx="10">
                  <c:v>4.2</c:v>
                </c:pt>
                <c:pt idx="11">
                  <c:v>2.1</c:v>
                </c:pt>
                <c:pt idx="12">
                  <c:v>1</c:v>
                </c:pt>
                <c:pt idx="13">
                  <c:v>0.7</c:v>
                </c:pt>
                <c:pt idx="16">
                  <c:v>0.4</c:v>
                </c:pt>
                <c:pt idx="17">
                  <c:v>0.1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Sheet1!$E$11</c:f>
              <c:strCache>
                <c:ptCount val="1"/>
                <c:pt idx="0">
                  <c:v>uncored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ln w="3175">
                <a:noFill/>
              </a:ln>
            </c:spPr>
            <c:marker>
              <c:symbol val="auto"/>
            </c:marker>
          </c:dPt>
          <c:xVal>
            <c:numRef>
              <c:f>Sheet1!$A$12:$A$29</c:f>
              <c:numCache>
                <c:ptCount val="18"/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7.5</c:v>
                </c:pt>
                <c:pt idx="13">
                  <c:v>10</c:v>
                </c:pt>
                <c:pt idx="14">
                  <c:v>12.5</c:v>
                </c:pt>
                <c:pt idx="15">
                  <c:v>15</c:v>
                </c:pt>
                <c:pt idx="16">
                  <c:v>20</c:v>
                </c:pt>
                <c:pt idx="17">
                  <c:v>25</c:v>
                </c:pt>
              </c:numCache>
            </c:numRef>
          </c:xVal>
          <c:yVal>
            <c:numRef>
              <c:f>Sheet1!$E$12:$E$29</c:f>
              <c:numCache>
                <c:ptCount val="18"/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0.4</c:v>
                </c:pt>
                <c:pt idx="12">
                  <c:v>1</c:v>
                </c:pt>
                <c:pt idx="13">
                  <c:v>4.4</c:v>
                </c:pt>
                <c:pt idx="14">
                  <c:v>1.2</c:v>
                </c:pt>
                <c:pt idx="15">
                  <c:v>0.8</c:v>
                </c:pt>
                <c:pt idx="16">
                  <c:v>0.5</c:v>
                </c:pt>
              </c:numCache>
            </c:numRef>
          </c:yVal>
          <c:smooth val="1"/>
        </c:ser>
        <c:ser>
          <c:idx val="1"/>
          <c:order val="2"/>
          <c:tx>
            <c:v>Cored Fit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Sheet1!$A$13:$A$29</c:f>
              <c:numCache>
                <c:ptCount val="1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7.5</c:v>
                </c:pt>
                <c:pt idx="12">
                  <c:v>10</c:v>
                </c:pt>
                <c:pt idx="13">
                  <c:v>12.5</c:v>
                </c:pt>
                <c:pt idx="14">
                  <c:v>15</c:v>
                </c:pt>
                <c:pt idx="15">
                  <c:v>20</c:v>
                </c:pt>
                <c:pt idx="16">
                  <c:v>25</c:v>
                </c:pt>
              </c:numCache>
            </c:numRef>
          </c:xVal>
          <c:yVal>
            <c:numRef>
              <c:f>Sheet1!$C$13:$C$29</c:f>
              <c:numCache>
                <c:ptCount val="17"/>
                <c:pt idx="0">
                  <c:v>0.495746176373193</c:v>
                </c:pt>
                <c:pt idx="1">
                  <c:v>0.5786318077319516</c:v>
                </c:pt>
                <c:pt idx="2">
                  <c:v>0.6830423685032116</c:v>
                </c:pt>
                <c:pt idx="3">
                  <c:v>0.8165723353420372</c:v>
                </c:pt>
                <c:pt idx="4">
                  <c:v>0.9901045156674383</c:v>
                </c:pt>
                <c:pt idx="5">
                  <c:v>1.2193227174197014</c:v>
                </c:pt>
                <c:pt idx="6">
                  <c:v>1.5266467643555541</c:v>
                </c:pt>
                <c:pt idx="7">
                  <c:v>2.5053489579828674</c:v>
                </c:pt>
                <c:pt idx="8">
                  <c:v>4.126412729465819</c:v>
                </c:pt>
                <c:pt idx="9">
                  <c:v>4.425353645251501</c:v>
                </c:pt>
                <c:pt idx="10">
                  <c:v>1.6503868106730875</c:v>
                </c:pt>
                <c:pt idx="11">
                  <c:v>0.30398075890719095</c:v>
                </c:pt>
                <c:pt idx="12">
                  <c:v>0.1183370892358885</c:v>
                </c:pt>
                <c:pt idx="13">
                  <c:v>0.06215743139746935</c:v>
                </c:pt>
                <c:pt idx="14">
                  <c:v>0.038163690607185136</c:v>
                </c:pt>
                <c:pt idx="15">
                  <c:v>0.01856549604190696</c:v>
                </c:pt>
                <c:pt idx="16">
                  <c:v>0.010937117745098951</c:v>
                </c:pt>
              </c:numCache>
            </c:numRef>
          </c:yVal>
          <c:smooth val="1"/>
        </c:ser>
        <c:ser>
          <c:idx val="3"/>
          <c:order val="3"/>
          <c:tx>
            <c:v>Uncored Fit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Sheet1!$A$13:$A$29</c:f>
              <c:numCache>
                <c:ptCount val="1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7.5</c:v>
                </c:pt>
                <c:pt idx="12">
                  <c:v>10</c:v>
                </c:pt>
                <c:pt idx="13">
                  <c:v>12.5</c:v>
                </c:pt>
                <c:pt idx="14">
                  <c:v>15</c:v>
                </c:pt>
                <c:pt idx="15">
                  <c:v>20</c:v>
                </c:pt>
                <c:pt idx="16">
                  <c:v>25</c:v>
                </c:pt>
              </c:numCache>
            </c:numRef>
          </c:xVal>
          <c:yVal>
            <c:numRef>
              <c:f>Sheet1!$F$13:$F$29</c:f>
              <c:numCache>
                <c:ptCount val="17"/>
                <c:pt idx="0">
                  <c:v>0.11209666477513294</c:v>
                </c:pt>
                <c:pt idx="1">
                  <c:v>0.11797549554602285</c:v>
                </c:pt>
                <c:pt idx="2">
                  <c:v>0.12432453096016512</c:v>
                </c:pt>
                <c:pt idx="3">
                  <c:v>0.1311947337873731</c:v>
                </c:pt>
                <c:pt idx="4">
                  <c:v>0.13864407933935616</c:v>
                </c:pt>
                <c:pt idx="5">
                  <c:v>0.14673873033427273</c:v>
                </c:pt>
                <c:pt idx="6">
                  <c:v>0.155554444409485</c:v>
                </c:pt>
                <c:pt idx="7">
                  <c:v>0.17571058011961746</c:v>
                </c:pt>
                <c:pt idx="8">
                  <c:v>0.199984317992246</c:v>
                </c:pt>
                <c:pt idx="9">
                  <c:v>0.2660431262281996</c:v>
                </c:pt>
                <c:pt idx="10">
                  <c:v>0.36984869575617446</c:v>
                </c:pt>
                <c:pt idx="11">
                  <c:v>1.1327221455244474</c:v>
                </c:pt>
                <c:pt idx="12">
                  <c:v>4.381373643902752</c:v>
                </c:pt>
                <c:pt idx="13">
                  <c:v>1.3512819039376234</c:v>
                </c:pt>
                <c:pt idx="14">
                  <c:v>0.4135262172001756</c:v>
                </c:pt>
                <c:pt idx="15">
                  <c:v>0.10783100350949164</c:v>
                </c:pt>
                <c:pt idx="16">
                  <c:v>0.04808877901800949</c:v>
                </c:pt>
              </c:numCache>
            </c:numRef>
          </c:yVal>
          <c:smooth val="1"/>
        </c:ser>
        <c:axId val="52588493"/>
        <c:axId val="3534390"/>
      </c:scatterChart>
      <c:valAx>
        <c:axId val="52588493"/>
        <c:scaling>
          <c:logBase val="10"/>
          <c:orientation val="minMax"/>
          <c:min val="0.1"/>
        </c:scaling>
        <c:axPos val="b"/>
        <c:delete val="0"/>
        <c:numFmt formatCode="General" sourceLinked="1"/>
        <c:majorTickMark val="out"/>
        <c:minorTickMark val="none"/>
        <c:tickLblPos val="nextTo"/>
        <c:crossAx val="3534390"/>
        <c:crosses val="autoZero"/>
        <c:crossBetween val="midCat"/>
        <c:dispUnits/>
        <c:majorUnit val="10"/>
        <c:minorUnit val="10"/>
      </c:valAx>
      <c:valAx>
        <c:axId val="3534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88493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114300</xdr:rowOff>
    </xdr:from>
    <xdr:to>
      <xdr:col>7</xdr:col>
      <xdr:colOff>390525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42875" y="4810125"/>
        <a:ext cx="4514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5" sqref="F5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spans="2:3" ht="12.75">
      <c r="B3" t="s">
        <v>7</v>
      </c>
      <c r="C3">
        <v>1.6</v>
      </c>
    </row>
    <row r="4" spans="2:3" ht="12.75">
      <c r="B4" t="s">
        <v>8</v>
      </c>
      <c r="C4">
        <v>4650</v>
      </c>
    </row>
    <row r="5" spans="2:6" ht="12.75">
      <c r="B5" t="s">
        <v>9</v>
      </c>
      <c r="C5">
        <v>1.2</v>
      </c>
      <c r="F5">
        <v>3.7</v>
      </c>
    </row>
    <row r="6" spans="2:6" ht="12.75">
      <c r="B6" t="s">
        <v>10</v>
      </c>
      <c r="C6">
        <v>3.2</v>
      </c>
      <c r="F6">
        <v>28</v>
      </c>
    </row>
    <row r="9" spans="2:6" ht="12.75">
      <c r="B9" t="s">
        <v>3</v>
      </c>
      <c r="C9">
        <v>3.5413066849649164</v>
      </c>
      <c r="F9">
        <v>10.153026753519399</v>
      </c>
    </row>
    <row r="10" spans="2:6" ht="12.75">
      <c r="B10" t="s">
        <v>4</v>
      </c>
      <c r="C10">
        <v>2.150655424424165</v>
      </c>
      <c r="F10">
        <v>0.8255656132668058</v>
      </c>
    </row>
    <row r="11" spans="1:7" ht="12.75">
      <c r="A11" t="s">
        <v>0</v>
      </c>
      <c r="B11" t="s">
        <v>1</v>
      </c>
      <c r="C11">
        <v>5.046445930143236</v>
      </c>
      <c r="D11">
        <f>SUM(D13:D29)</f>
        <v>1.4823097819838051</v>
      </c>
      <c r="E11" t="s">
        <v>2</v>
      </c>
      <c r="F11">
        <v>10.716834278452412</v>
      </c>
      <c r="G11">
        <f>SUM(G13:G29)</f>
        <v>0.3734534878569641</v>
      </c>
    </row>
    <row r="13" spans="1:6" ht="12.75">
      <c r="A13">
        <v>0.5</v>
      </c>
      <c r="B13">
        <v>0.3</v>
      </c>
      <c r="C13">
        <f>C$11/(2/C$10+(A13-C$9)^2)</f>
        <v>0.495746176373193</v>
      </c>
      <c r="D13">
        <f>(C13-B13)^2</f>
        <v>0.038316565564725194</v>
      </c>
      <c r="F13">
        <f>F$11/(2/F$10+(A13-F$9)^2)</f>
        <v>0.11209666477513294</v>
      </c>
    </row>
    <row r="14" spans="1:6" ht="12.75">
      <c r="A14">
        <v>0.75</v>
      </c>
      <c r="B14">
        <v>0.4</v>
      </c>
      <c r="C14">
        <f aca="true" t="shared" si="0" ref="C14:C29">C$11/(2/C$10+(A14-C$9)^2)</f>
        <v>0.5786318077319516</v>
      </c>
      <c r="D14">
        <f aca="true" t="shared" si="1" ref="D14:D29">(C14-B14)^2</f>
        <v>0.0319093227335849</v>
      </c>
      <c r="F14">
        <f aca="true" t="shared" si="2" ref="F14:F29">F$11/(2/F$10+(A14-F$9)^2)</f>
        <v>0.11797549554602285</v>
      </c>
    </row>
    <row r="15" spans="1:6" ht="12.75">
      <c r="A15">
        <v>1</v>
      </c>
      <c r="B15">
        <v>0.5</v>
      </c>
      <c r="C15">
        <f t="shared" si="0"/>
        <v>0.6830423685032116</v>
      </c>
      <c r="D15">
        <f t="shared" si="1"/>
        <v>0.03350450866726553</v>
      </c>
      <c r="F15">
        <f t="shared" si="2"/>
        <v>0.12432453096016512</v>
      </c>
    </row>
    <row r="16" spans="1:6" ht="12.75">
      <c r="A16">
        <v>1.25</v>
      </c>
      <c r="B16">
        <v>0.7</v>
      </c>
      <c r="C16">
        <f t="shared" si="0"/>
        <v>0.8165723353420372</v>
      </c>
      <c r="D16">
        <f t="shared" si="1"/>
        <v>0.013589109367096388</v>
      </c>
      <c r="F16">
        <f t="shared" si="2"/>
        <v>0.1311947337873731</v>
      </c>
    </row>
    <row r="17" spans="1:6" ht="12.75">
      <c r="A17">
        <v>1.5</v>
      </c>
      <c r="B17">
        <v>0.85</v>
      </c>
      <c r="C17">
        <f t="shared" si="0"/>
        <v>0.9901045156674383</v>
      </c>
      <c r="D17">
        <f t="shared" si="1"/>
        <v>0.01962927531040747</v>
      </c>
      <c r="F17">
        <f t="shared" si="2"/>
        <v>0.13864407933935616</v>
      </c>
    </row>
    <row r="18" spans="1:6" ht="12.75">
      <c r="A18">
        <v>1.75</v>
      </c>
      <c r="B18">
        <v>1.1</v>
      </c>
      <c r="C18">
        <f t="shared" si="0"/>
        <v>1.2193227174197014</v>
      </c>
      <c r="D18">
        <f t="shared" si="1"/>
        <v>0.0142379108924219</v>
      </c>
      <c r="F18">
        <f t="shared" si="2"/>
        <v>0.14673873033427273</v>
      </c>
    </row>
    <row r="19" spans="1:6" ht="12.75">
      <c r="A19">
        <v>2</v>
      </c>
      <c r="B19">
        <v>1.4</v>
      </c>
      <c r="C19">
        <f t="shared" si="0"/>
        <v>1.5266467643555541</v>
      </c>
      <c r="D19">
        <f t="shared" si="1"/>
        <v>0.01603940292173128</v>
      </c>
      <c r="F19">
        <f t="shared" si="2"/>
        <v>0.155554444409485</v>
      </c>
    </row>
    <row r="20" spans="1:7" ht="12.75">
      <c r="A20">
        <v>2.5</v>
      </c>
      <c r="B20">
        <v>2.4</v>
      </c>
      <c r="C20">
        <f t="shared" si="0"/>
        <v>2.5053489579828674</v>
      </c>
      <c r="D20">
        <f t="shared" si="1"/>
        <v>0.011098402948075977</v>
      </c>
      <c r="E20">
        <v>0.2</v>
      </c>
      <c r="F20">
        <f t="shared" si="2"/>
        <v>0.17571058011961746</v>
      </c>
      <c r="G20">
        <f aca="true" t="shared" si="3" ref="G14:G29">(F20-E20)^2</f>
        <v>0.0005899759181255232</v>
      </c>
    </row>
    <row r="21" spans="1:7" ht="12.75">
      <c r="A21">
        <v>3</v>
      </c>
      <c r="B21">
        <v>4.4</v>
      </c>
      <c r="C21">
        <f t="shared" si="0"/>
        <v>4.126412729465819</v>
      </c>
      <c r="D21">
        <f t="shared" si="1"/>
        <v>0.07484999459834356</v>
      </c>
      <c r="E21">
        <v>0.3</v>
      </c>
      <c r="F21">
        <f t="shared" si="2"/>
        <v>0.199984317992246</v>
      </c>
      <c r="G21">
        <f t="shared" si="3"/>
        <v>0.010003136647476164</v>
      </c>
    </row>
    <row r="22" spans="1:7" ht="12.75">
      <c r="A22">
        <v>4</v>
      </c>
      <c r="B22">
        <v>4.2</v>
      </c>
      <c r="C22">
        <f t="shared" si="0"/>
        <v>4.425353645251501</v>
      </c>
      <c r="D22">
        <f t="shared" si="1"/>
        <v>0.05078426542813948</v>
      </c>
      <c r="E22">
        <v>0.4</v>
      </c>
      <c r="F22">
        <f t="shared" si="2"/>
        <v>0.2660431262281996</v>
      </c>
      <c r="G22">
        <f t="shared" si="3"/>
        <v>0.017944444030714074</v>
      </c>
    </row>
    <row r="23" spans="1:7" ht="12.75">
      <c r="A23">
        <v>5</v>
      </c>
      <c r="B23">
        <v>2.1</v>
      </c>
      <c r="C23">
        <f t="shared" si="0"/>
        <v>1.6503868106730875</v>
      </c>
      <c r="D23">
        <f t="shared" si="1"/>
        <v>0.20215202001671817</v>
      </c>
      <c r="E23">
        <v>0.4</v>
      </c>
      <c r="F23">
        <f t="shared" si="2"/>
        <v>0.36984869575617446</v>
      </c>
      <c r="G23">
        <f t="shared" si="3"/>
        <v>0.0009091011476037333</v>
      </c>
    </row>
    <row r="24" spans="1:7" ht="12.75">
      <c r="A24">
        <v>7.5</v>
      </c>
      <c r="B24">
        <v>1</v>
      </c>
      <c r="C24">
        <f t="shared" si="0"/>
        <v>0.30398075890719095</v>
      </c>
      <c r="D24">
        <f t="shared" si="1"/>
        <v>0.4844427839714098</v>
      </c>
      <c r="E24">
        <v>1</v>
      </c>
      <c r="F24">
        <f t="shared" si="2"/>
        <v>1.1327221455244474</v>
      </c>
      <c r="G24">
        <f t="shared" si="3"/>
        <v>0.01761516791261259</v>
      </c>
    </row>
    <row r="25" spans="1:7" ht="12.75">
      <c r="A25">
        <v>10</v>
      </c>
      <c r="B25">
        <v>0.7</v>
      </c>
      <c r="C25">
        <f t="shared" si="0"/>
        <v>0.1183370892358885</v>
      </c>
      <c r="D25">
        <f t="shared" si="1"/>
        <v>0.3383317417585787</v>
      </c>
      <c r="E25">
        <v>4.4</v>
      </c>
      <c r="F25">
        <f t="shared" si="2"/>
        <v>4.381373643902752</v>
      </c>
      <c r="G25">
        <f t="shared" si="3"/>
        <v>0.0003469411414614856</v>
      </c>
    </row>
    <row r="26" spans="1:7" ht="12.75">
      <c r="A26">
        <v>12.5</v>
      </c>
      <c r="C26">
        <f t="shared" si="0"/>
        <v>0.06215743139746935</v>
      </c>
      <c r="E26">
        <v>1.2</v>
      </c>
      <c r="F26">
        <f t="shared" si="2"/>
        <v>1.3512819039376234</v>
      </c>
      <c r="G26">
        <f t="shared" si="3"/>
        <v>0.02288621445899232</v>
      </c>
    </row>
    <row r="27" spans="1:7" ht="12.75">
      <c r="A27">
        <v>15</v>
      </c>
      <c r="C27">
        <f t="shared" si="0"/>
        <v>0.038163690607185136</v>
      </c>
      <c r="E27">
        <v>0.8</v>
      </c>
      <c r="F27">
        <f t="shared" si="2"/>
        <v>0.4135262172001756</v>
      </c>
      <c r="G27">
        <f t="shared" si="3"/>
        <v>0.14936198479160587</v>
      </c>
    </row>
    <row r="28" spans="1:7" ht="12.75">
      <c r="A28">
        <v>20</v>
      </c>
      <c r="B28">
        <v>0.4</v>
      </c>
      <c r="C28">
        <f t="shared" si="0"/>
        <v>0.01856549604190696</v>
      </c>
      <c r="D28">
        <f t="shared" si="1"/>
        <v>0.14549228080975654</v>
      </c>
      <c r="E28">
        <v>0.5</v>
      </c>
      <c r="F28">
        <f t="shared" si="2"/>
        <v>0.10783100350949164</v>
      </c>
      <c r="G28">
        <f t="shared" si="3"/>
        <v>0.15379652180837236</v>
      </c>
    </row>
    <row r="29" spans="1:6" ht="12.75">
      <c r="A29">
        <v>25</v>
      </c>
      <c r="B29">
        <v>0.1</v>
      </c>
      <c r="C29">
        <f t="shared" si="0"/>
        <v>0.010937117745098951</v>
      </c>
      <c r="D29">
        <f t="shared" si="1"/>
        <v>0.007932196995550369</v>
      </c>
      <c r="F29">
        <f t="shared" si="2"/>
        <v>0.04808877901800949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Lux</dc:creator>
  <cp:keywords/>
  <dc:description/>
  <cp:lastModifiedBy>Jim Lux</cp:lastModifiedBy>
  <dcterms:created xsi:type="dcterms:W3CDTF">2000-04-21T19:08:39Z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