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<sst xmlns="http://schemas.openxmlformats.org/spreadsheetml/2006/main" count="49" uniqueCount="28">
  <si>
    <t>Dielectric Strength</t>
  </si>
  <si>
    <t>Thickness in mils</t>
  </si>
  <si>
    <t>Effective width</t>
  </si>
  <si>
    <t>Plate length</t>
  </si>
  <si>
    <t>Capacitance</t>
  </si>
  <si>
    <t>in feet</t>
  </si>
  <si>
    <t>in inches</t>
  </si>
  <si>
    <t>in uF</t>
  </si>
  <si>
    <t>Dielect diff</t>
  </si>
  <si>
    <t>Mil diff</t>
  </si>
  <si>
    <t>Dielectric Str</t>
  </si>
  <si>
    <t>Mil Thk</t>
  </si>
  <si>
    <t>inches length</t>
  </si>
  <si>
    <t xml:space="preserve">rolled cap </t>
  </si>
  <si>
    <t>K value</t>
  </si>
  <si>
    <t>Mils</t>
  </si>
  <si>
    <t>inchesW</t>
  </si>
  <si>
    <t>feet long</t>
  </si>
  <si>
    <t>plate cap</t>
  </si>
  <si>
    <t>mF</t>
  </si>
  <si>
    <t># of plates</t>
  </si>
  <si>
    <t>conversion</t>
  </si>
  <si>
    <t>Plate width</t>
  </si>
  <si>
    <t>Plate Length</t>
  </si>
  <si>
    <t>NOTE:</t>
  </si>
  <si>
    <t>for rolled cap enter info into yellow boxes only</t>
  </si>
  <si>
    <t>for plate style caps enter the number of plates used</t>
  </si>
  <si>
    <t>into green box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</si>
</sst>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workbookViewId="0" topLeftCell="A1">
      <selection activeCell="AU12" sqref="AU12"/>
    </sheetView>
  </sheetViews>
  <sheetFormatPr defaultColWidth="9.140625" defaultRowHeight="12.75"/>
  <cols>
    <col min="1" max="1" width="10.7109375" style="0" customWidth="1"/>
    <col min="2" max="2" width="10.421875" style="0" hidden="1" customWidth="1"/>
    <col min="3" max="3" width="15.421875" style="0" hidden="1" customWidth="1"/>
    <col min="4" max="4" width="9.140625" style="0" hidden="1" customWidth="1"/>
    <col min="5" max="5" width="12.7109375" style="0" hidden="1" customWidth="1"/>
    <col min="6" max="6" width="9.140625" style="0" hidden="1" customWidth="1"/>
    <col min="7" max="7" width="10.8515625" style="0" hidden="1" customWidth="1"/>
    <col min="8" max="8" width="9.140625" style="0" hidden="1" customWidth="1"/>
    <col min="9" max="9" width="12.00390625" style="0" bestFit="1" customWidth="1"/>
    <col min="10" max="10" width="12.421875" style="0" hidden="1" customWidth="1"/>
    <col min="11" max="11" width="16.28125" style="0" hidden="1" customWidth="1"/>
    <col min="12" max="12" width="10.421875" style="0" hidden="1" customWidth="1"/>
    <col min="13" max="13" width="2.7109375" style="2" customWidth="1"/>
    <col min="14" max="14" width="10.7109375" style="0" customWidth="1"/>
    <col min="15" max="15" width="9.140625" style="0" hidden="1" customWidth="1"/>
    <col min="16" max="16" width="12.7109375" style="0" hidden="1" customWidth="1"/>
    <col min="17" max="17" width="9.140625" style="0" hidden="1" customWidth="1"/>
    <col min="18" max="18" width="10.8515625" style="0" hidden="1" customWidth="1"/>
    <col min="19" max="19" width="9.140625" style="0" hidden="1" customWidth="1"/>
    <col min="20" max="20" width="12.00390625" style="0" customWidth="1"/>
    <col min="21" max="21" width="12.421875" style="0" hidden="1" customWidth="1"/>
    <col min="22" max="22" width="16.28125" style="0" hidden="1" customWidth="1"/>
    <col min="23" max="23" width="10.421875" style="0" hidden="1" customWidth="1"/>
    <col min="24" max="24" width="15.421875" style="0" hidden="1" customWidth="1"/>
    <col min="25" max="25" width="9.140625" style="0" hidden="1" customWidth="1"/>
    <col min="26" max="26" width="2.7109375" style="2" customWidth="1"/>
    <col min="27" max="27" width="10.7109375" style="0" customWidth="1"/>
    <col min="28" max="28" width="9.140625" style="0" hidden="1" customWidth="1"/>
    <col min="29" max="29" width="10.8515625" style="0" hidden="1" customWidth="1"/>
    <col min="30" max="30" width="9.140625" style="0" hidden="1" customWidth="1"/>
    <col min="31" max="31" width="12.00390625" style="0" customWidth="1"/>
    <col min="32" max="32" width="12.421875" style="0" hidden="1" customWidth="1"/>
    <col min="33" max="33" width="16.28125" style="0" hidden="1" customWidth="1"/>
    <col min="34" max="34" width="10.421875" style="0" hidden="1" customWidth="1"/>
    <col min="35" max="35" width="15.421875" style="0" hidden="1" customWidth="1"/>
    <col min="36" max="36" width="9.140625" style="0" hidden="1" customWidth="1"/>
    <col min="37" max="37" width="12.7109375" style="0" hidden="1" customWidth="1"/>
    <col min="38" max="38" width="9.140625" style="0" hidden="1" customWidth="1"/>
    <col min="39" max="39" width="2.7109375" style="2" customWidth="1"/>
    <col min="40" max="40" width="10.7109375" style="0" customWidth="1"/>
    <col min="41" max="41" width="9.140625" style="0" hidden="1" customWidth="1"/>
    <col min="42" max="42" width="12.00390625" style="0" customWidth="1"/>
    <col min="43" max="43" width="12.421875" style="0" hidden="1" customWidth="1"/>
    <col min="44" max="44" width="2.7109375" style="2" customWidth="1"/>
  </cols>
  <sheetData>
    <row r="1" spans="3:42" ht="12.75">
      <c r="C1" t="s">
        <v>1</v>
      </c>
      <c r="E1" t="s">
        <v>2</v>
      </c>
      <c r="G1" t="s">
        <v>3</v>
      </c>
      <c r="I1" t="s">
        <v>4</v>
      </c>
      <c r="K1" t="s">
        <v>0</v>
      </c>
      <c r="P1" t="s">
        <v>2</v>
      </c>
      <c r="R1" t="s">
        <v>3</v>
      </c>
      <c r="T1" t="s">
        <v>4</v>
      </c>
      <c r="V1" t="s">
        <v>0</v>
      </c>
      <c r="X1" t="s">
        <v>1</v>
      </c>
      <c r="AC1" t="s">
        <v>3</v>
      </c>
      <c r="AE1" t="s">
        <v>4</v>
      </c>
      <c r="AG1" t="s">
        <v>0</v>
      </c>
      <c r="AI1" t="s">
        <v>1</v>
      </c>
      <c r="AK1" t="s">
        <v>2</v>
      </c>
      <c r="AP1" t="s">
        <v>4</v>
      </c>
    </row>
    <row r="2" spans="5:42" ht="12.75">
      <c r="E2" t="s">
        <v>6</v>
      </c>
      <c r="G2" t="s">
        <v>5</v>
      </c>
      <c r="I2" t="s">
        <v>7</v>
      </c>
      <c r="P2" t="s">
        <v>6</v>
      </c>
      <c r="R2" t="s">
        <v>5</v>
      </c>
      <c r="T2" t="s">
        <v>7</v>
      </c>
      <c r="AA2" t="s">
        <v>6</v>
      </c>
      <c r="AC2" t="s">
        <v>5</v>
      </c>
      <c r="AE2" t="s">
        <v>7</v>
      </c>
      <c r="AK2" t="s">
        <v>6</v>
      </c>
      <c r="AN2" t="s">
        <v>5</v>
      </c>
      <c r="AP2" t="s">
        <v>7</v>
      </c>
    </row>
    <row r="3" spans="9:20" ht="12.75">
      <c r="I3" t="s">
        <v>8</v>
      </c>
      <c r="T3" t="s">
        <v>9</v>
      </c>
    </row>
    <row r="4" spans="1:45" ht="12.75">
      <c r="A4" t="s">
        <v>10</v>
      </c>
      <c r="N4" t="s">
        <v>11</v>
      </c>
      <c r="AA4" t="s">
        <v>22</v>
      </c>
      <c r="AN4" t="s">
        <v>23</v>
      </c>
      <c r="AS4" t="s">
        <v>21</v>
      </c>
    </row>
    <row r="5" spans="1:45" s="1" customFormat="1" ht="21.75" customHeight="1">
      <c r="A5" s="4">
        <v>2.2</v>
      </c>
      <c r="I5" s="1" t="s">
        <v>14</v>
      </c>
      <c r="M5" s="3"/>
      <c r="N5" s="4">
        <v>60</v>
      </c>
      <c r="T5" s="1" t="s">
        <v>15</v>
      </c>
      <c r="Z5" s="3"/>
      <c r="AA5" s="4">
        <v>9</v>
      </c>
      <c r="AE5" s="1" t="s">
        <v>16</v>
      </c>
      <c r="AM5" s="3"/>
      <c r="AN5" s="4">
        <v>0.75</v>
      </c>
      <c r="AP5" s="1" t="s">
        <v>17</v>
      </c>
      <c r="AR5" s="3"/>
      <c r="AS5" s="1" t="s">
        <v>12</v>
      </c>
    </row>
    <row r="6" ht="12.75">
      <c r="AU6" t="s">
        <v>13</v>
      </c>
    </row>
    <row r="7" spans="1:48" ht="12.75">
      <c r="A7">
        <f>(A5)</f>
        <v>2.2</v>
      </c>
      <c r="B7">
        <f>(A7*0.00000000000885)</f>
        <v>1.9470000000000002E-11</v>
      </c>
      <c r="C7">
        <f>N5</f>
        <v>60</v>
      </c>
      <c r="D7">
        <f>(C7/1000)*0.0254</f>
        <v>0.001524</v>
      </c>
      <c r="E7">
        <f>(AA5)</f>
        <v>9</v>
      </c>
      <c r="F7">
        <f>(H7/10.76426)</f>
        <v>0.05225626285504066</v>
      </c>
      <c r="G7">
        <f>(AN5)</f>
        <v>0.75</v>
      </c>
      <c r="H7">
        <f>(E7*(G7*12))/144</f>
        <v>0.5625</v>
      </c>
      <c r="I7">
        <f>(J7/0.000001)</f>
        <v>0.0006676046179708936</v>
      </c>
      <c r="J7">
        <f>(F7/D7)*B7</f>
        <v>6.676046179708935E-10</v>
      </c>
      <c r="K7">
        <f>(A5)</f>
        <v>2.2</v>
      </c>
      <c r="L7">
        <f>(K7*0.00000000000885)</f>
        <v>1.9470000000000002E-11</v>
      </c>
      <c r="N7">
        <f>N5</f>
        <v>60</v>
      </c>
      <c r="O7">
        <f>(N7/1000)*0.0254</f>
        <v>0.001524</v>
      </c>
      <c r="P7">
        <f>(AA5)</f>
        <v>9</v>
      </c>
      <c r="Q7">
        <f>(S7/10.76426)</f>
        <v>0.05225626285504066</v>
      </c>
      <c r="R7">
        <f>(AN5)</f>
        <v>0.75</v>
      </c>
      <c r="S7">
        <f>(P7*(R7*12))/144</f>
        <v>0.5625</v>
      </c>
      <c r="T7">
        <f>(U7/0.000001)</f>
        <v>0.0006676046179708936</v>
      </c>
      <c r="U7">
        <f>(Q7/O7)*L7</f>
        <v>6.676046179708935E-10</v>
      </c>
      <c r="V7">
        <f>A5</f>
        <v>2.2</v>
      </c>
      <c r="W7">
        <f>(V7*0.00000000000885)</f>
        <v>1.9470000000000002E-11</v>
      </c>
      <c r="X7">
        <f>N5</f>
        <v>60</v>
      </c>
      <c r="Y7">
        <f>(X7/1000)*0.0254</f>
        <v>0.001524</v>
      </c>
      <c r="AA7">
        <f>AA5</f>
        <v>9</v>
      </c>
      <c r="AB7">
        <f>(AD7/10.76426)</f>
        <v>0.05225626285504066</v>
      </c>
      <c r="AC7">
        <f>AN5</f>
        <v>0.75</v>
      </c>
      <c r="AD7">
        <f>(AA7*(AC7*12))/144</f>
        <v>0.5625</v>
      </c>
      <c r="AE7">
        <f>(AF7/0.000001)</f>
        <v>0.0006676046179708936</v>
      </c>
      <c r="AF7">
        <f>(AB7/Y7)*W7</f>
        <v>6.676046179708935E-10</v>
      </c>
      <c r="AG7">
        <f>A5</f>
        <v>2.2</v>
      </c>
      <c r="AH7">
        <f>(AG7*0.00000000000885)</f>
        <v>1.9470000000000002E-11</v>
      </c>
      <c r="AI7">
        <f>N5</f>
        <v>60</v>
      </c>
      <c r="AJ7">
        <f>(AI7/1000)*0.0254</f>
        <v>0.001524</v>
      </c>
      <c r="AK7">
        <f>AA5</f>
        <v>9</v>
      </c>
      <c r="AL7">
        <f>(AO7/10.76426)</f>
        <v>0.05225626285504066</v>
      </c>
      <c r="AN7">
        <f>AN5</f>
        <v>0.75</v>
      </c>
      <c r="AO7">
        <f>(AK7*(AN7*12))/144</f>
        <v>0.5625</v>
      </c>
      <c r="AP7">
        <f>(AQ7/0.000001)</f>
        <v>0.0006676046179708936</v>
      </c>
      <c r="AQ7">
        <f>(AL7/AJ7)*AH7</f>
        <v>6.676046179708935E-10</v>
      </c>
      <c r="AS7">
        <f>AN7*12</f>
        <v>9</v>
      </c>
      <c r="AU7" s="2">
        <f>AP7*2</f>
        <v>0.0013352092359417871</v>
      </c>
      <c r="AV7" t="s">
        <v>19</v>
      </c>
    </row>
    <row r="8" spans="1:45" ht="12.75">
      <c r="A8">
        <f>(A7+0.1)</f>
        <v>2.3000000000000003</v>
      </c>
      <c r="B8">
        <f aca="true" t="shared" si="0" ref="B8:B37">(A8*0.00000000000885)</f>
        <v>2.0355000000000004E-11</v>
      </c>
      <c r="C8">
        <f>C7</f>
        <v>60</v>
      </c>
      <c r="D8">
        <f aca="true" t="shared" si="1" ref="D8:D37">(C8/1000)*0.0254</f>
        <v>0.001524</v>
      </c>
      <c r="E8">
        <f>(E7)</f>
        <v>9</v>
      </c>
      <c r="F8">
        <f aca="true" t="shared" si="2" ref="F8:F37">(H8/10.76426)</f>
        <v>0.05225626285504066</v>
      </c>
      <c r="G8">
        <f>(G7)</f>
        <v>0.75</v>
      </c>
      <c r="H8">
        <f aca="true" t="shared" si="3" ref="H8:H37">(E8*(G8*12))/144</f>
        <v>0.5625</v>
      </c>
      <c r="I8">
        <f aca="true" t="shared" si="4" ref="I8:I37">(J8/0.000001)</f>
        <v>0.000697950282424116</v>
      </c>
      <c r="J8">
        <f aca="true" t="shared" si="5" ref="J8:J37">(F8/D8)*B8</f>
        <v>6.97950282424116E-10</v>
      </c>
      <c r="K8">
        <f>(K7)</f>
        <v>2.2</v>
      </c>
      <c r="L8">
        <f aca="true" t="shared" si="6" ref="L8:L37">(K8*0.00000000000885)</f>
        <v>1.9470000000000002E-11</v>
      </c>
      <c r="N8">
        <f>N7+1</f>
        <v>61</v>
      </c>
      <c r="O8">
        <f aca="true" t="shared" si="7" ref="O8:O37">(N8/1000)*0.0254</f>
        <v>0.0015493999999999998</v>
      </c>
      <c r="P8">
        <f>(P7)</f>
        <v>9</v>
      </c>
      <c r="Q8">
        <f aca="true" t="shared" si="8" ref="Q8:Q37">(S8/10.76426)</f>
        <v>0.05225626285504066</v>
      </c>
      <c r="R8">
        <f>(R7)</f>
        <v>0.75</v>
      </c>
      <c r="S8">
        <f aca="true" t="shared" si="9" ref="S8:S37">(P8*(R8*12))/144</f>
        <v>0.5625</v>
      </c>
      <c r="T8">
        <f aca="true" t="shared" si="10" ref="T8:T37">(U8/0.000001)</f>
        <v>0.0006566602799713707</v>
      </c>
      <c r="U8">
        <f aca="true" t="shared" si="11" ref="U8:U37">(Q8/O8)*L8</f>
        <v>6.566602799713708E-10</v>
      </c>
      <c r="V8">
        <f>(V7)</f>
        <v>2.2</v>
      </c>
      <c r="W8">
        <f aca="true" t="shared" si="12" ref="W8:W37">(V8*0.00000000000885)</f>
        <v>1.9470000000000002E-11</v>
      </c>
      <c r="X8">
        <f>X7</f>
        <v>60</v>
      </c>
      <c r="Y8">
        <f aca="true" t="shared" si="13" ref="Y8:Y37">(X8/1000)*0.0254</f>
        <v>0.001524</v>
      </c>
      <c r="AA8">
        <f>(AA7+0.25)</f>
        <v>9.25</v>
      </c>
      <c r="AB8">
        <f aca="true" t="shared" si="14" ref="AB8:AB37">(AD8/10.76426)</f>
        <v>0.05370782571212512</v>
      </c>
      <c r="AC8">
        <f>(AC7)</f>
        <v>0.75</v>
      </c>
      <c r="AD8">
        <f aca="true" t="shared" si="15" ref="AD8:AD37">(AA8*(AC8*12))/144</f>
        <v>0.578125</v>
      </c>
      <c r="AE8">
        <f aca="true" t="shared" si="16" ref="AE8:AE37">(AF8/0.000001)</f>
        <v>0.0006861491906923073</v>
      </c>
      <c r="AF8">
        <f aca="true" t="shared" si="17" ref="AF8:AF37">(AB8/Y8)*W8</f>
        <v>6.861491906923072E-10</v>
      </c>
      <c r="AG8">
        <f>AG7</f>
        <v>2.2</v>
      </c>
      <c r="AH8">
        <f aca="true" t="shared" si="18" ref="AH8:AH37">(AG8*0.00000000000885)</f>
        <v>1.9470000000000002E-11</v>
      </c>
      <c r="AI8">
        <f>AI7</f>
        <v>60</v>
      </c>
      <c r="AJ8">
        <f aca="true" t="shared" si="19" ref="AJ8:AJ37">(AI8/1000)*0.0254</f>
        <v>0.001524</v>
      </c>
      <c r="AK8">
        <f>(AK7)</f>
        <v>9</v>
      </c>
      <c r="AL8">
        <f aca="true" t="shared" si="20" ref="AL8:AL37">(AO8/10.76426)</f>
        <v>0.05922376456904608</v>
      </c>
      <c r="AN8">
        <f>(AN7+0.1)</f>
        <v>0.85</v>
      </c>
      <c r="AO8">
        <f aca="true" t="shared" si="21" ref="AO8:AO37">(AK8*(AN8*12))/144</f>
        <v>0.6375</v>
      </c>
      <c r="AP8">
        <f aca="true" t="shared" si="22" ref="AP8:AP37">(AQ8/0.000001)</f>
        <v>0.0007566185670336794</v>
      </c>
      <c r="AQ8">
        <f aca="true" t="shared" si="23" ref="AQ8:AQ37">(AL8/AJ8)*AH8</f>
        <v>7.566185670336793E-10</v>
      </c>
      <c r="AS8">
        <f aca="true" t="shared" si="24" ref="AS8:AS37">AN8*12</f>
        <v>10.2</v>
      </c>
    </row>
    <row r="9" spans="1:45" ht="12.75">
      <c r="A9">
        <f aca="true" t="shared" si="25" ref="A9:A37">(A8+0.1)</f>
        <v>2.4000000000000004</v>
      </c>
      <c r="B9">
        <f t="shared" si="0"/>
        <v>2.1240000000000006E-11</v>
      </c>
      <c r="C9">
        <f aca="true" t="shared" si="26" ref="C9:C37">C8</f>
        <v>60</v>
      </c>
      <c r="D9">
        <f t="shared" si="1"/>
        <v>0.001524</v>
      </c>
      <c r="E9">
        <f aca="true" t="shared" si="27" ref="E9:E37">(E8)</f>
        <v>9</v>
      </c>
      <c r="F9">
        <f t="shared" si="2"/>
        <v>0.05225626285504066</v>
      </c>
      <c r="G9">
        <f aca="true" t="shared" si="28" ref="G9:G37">(G8)</f>
        <v>0.75</v>
      </c>
      <c r="H9">
        <f t="shared" si="3"/>
        <v>0.5625</v>
      </c>
      <c r="I9">
        <f t="shared" si="4"/>
        <v>0.0007282959468773386</v>
      </c>
      <c r="J9">
        <f t="shared" si="5"/>
        <v>7.282959468773385E-10</v>
      </c>
      <c r="K9">
        <f aca="true" t="shared" si="29" ref="K9:K37">(K8)</f>
        <v>2.2</v>
      </c>
      <c r="L9">
        <f t="shared" si="6"/>
        <v>1.9470000000000002E-11</v>
      </c>
      <c r="N9">
        <f aca="true" t="shared" si="30" ref="N9:N37">N8+1</f>
        <v>62</v>
      </c>
      <c r="O9">
        <f t="shared" si="7"/>
        <v>0.0015748</v>
      </c>
      <c r="P9">
        <f aca="true" t="shared" si="31" ref="P9:P37">(P8)</f>
        <v>9</v>
      </c>
      <c r="Q9">
        <f t="shared" si="8"/>
        <v>0.05225626285504066</v>
      </c>
      <c r="R9">
        <f aca="true" t="shared" si="32" ref="R9:R37">(R8)</f>
        <v>0.75</v>
      </c>
      <c r="S9">
        <f t="shared" si="9"/>
        <v>0.5625</v>
      </c>
      <c r="T9">
        <f t="shared" si="10"/>
        <v>0.0006460689851331229</v>
      </c>
      <c r="U9">
        <f t="shared" si="11"/>
        <v>6.460689851331229E-10</v>
      </c>
      <c r="V9">
        <f aca="true" t="shared" si="33" ref="V9:V37">(V8)</f>
        <v>2.2</v>
      </c>
      <c r="W9">
        <f t="shared" si="12"/>
        <v>1.9470000000000002E-11</v>
      </c>
      <c r="X9">
        <f aca="true" t="shared" si="34" ref="X9:X37">X8</f>
        <v>60</v>
      </c>
      <c r="Y9">
        <f t="shared" si="13"/>
        <v>0.001524</v>
      </c>
      <c r="AA9">
        <f aca="true" t="shared" si="35" ref="AA9:AA37">(AA8+0.25)</f>
        <v>9.5</v>
      </c>
      <c r="AB9">
        <f t="shared" si="14"/>
        <v>0.055159388569209586</v>
      </c>
      <c r="AC9">
        <f aca="true" t="shared" si="36" ref="AC9:AC37">(AC8)</f>
        <v>0.75</v>
      </c>
      <c r="AD9">
        <f t="shared" si="15"/>
        <v>0.59375</v>
      </c>
      <c r="AE9">
        <f t="shared" si="16"/>
        <v>0.0007046937634137211</v>
      </c>
      <c r="AF9">
        <f t="shared" si="17"/>
        <v>7.04693763413721E-10</v>
      </c>
      <c r="AG9">
        <f aca="true" t="shared" si="37" ref="AG9:AG37">AG8</f>
        <v>2.2</v>
      </c>
      <c r="AH9">
        <f t="shared" si="18"/>
        <v>1.9470000000000002E-11</v>
      </c>
      <c r="AI9">
        <f aca="true" t="shared" si="38" ref="AI9:AI37">AI8</f>
        <v>60</v>
      </c>
      <c r="AJ9">
        <f t="shared" si="19"/>
        <v>0.001524</v>
      </c>
      <c r="AK9">
        <f aca="true" t="shared" si="39" ref="AK9:AK37">(AK8)</f>
        <v>9</v>
      </c>
      <c r="AL9">
        <f t="shared" si="20"/>
        <v>0.0661912662830515</v>
      </c>
      <c r="AN9">
        <f aca="true" t="shared" si="40" ref="AN9:AN37">(AN8+0.1)</f>
        <v>0.95</v>
      </c>
      <c r="AO9">
        <f t="shared" si="21"/>
        <v>0.7124999999999999</v>
      </c>
      <c r="AP9">
        <f t="shared" si="22"/>
        <v>0.0008456325160964651</v>
      </c>
      <c r="AQ9">
        <f t="shared" si="23"/>
        <v>8.456325160964651E-10</v>
      </c>
      <c r="AS9">
        <f t="shared" si="24"/>
        <v>11.399999999999999</v>
      </c>
    </row>
    <row r="10" spans="1:47" ht="12.75">
      <c r="A10">
        <f t="shared" si="25"/>
        <v>2.5000000000000004</v>
      </c>
      <c r="B10">
        <f t="shared" si="0"/>
        <v>2.2125000000000004E-11</v>
      </c>
      <c r="C10">
        <f t="shared" si="26"/>
        <v>60</v>
      </c>
      <c r="D10">
        <f t="shared" si="1"/>
        <v>0.001524</v>
      </c>
      <c r="E10">
        <f t="shared" si="27"/>
        <v>9</v>
      </c>
      <c r="F10">
        <f t="shared" si="2"/>
        <v>0.05225626285504066</v>
      </c>
      <c r="G10">
        <f t="shared" si="28"/>
        <v>0.75</v>
      </c>
      <c r="H10">
        <f t="shared" si="3"/>
        <v>0.5625</v>
      </c>
      <c r="I10">
        <f t="shared" si="4"/>
        <v>0.0007586416113305609</v>
      </c>
      <c r="J10">
        <f t="shared" si="5"/>
        <v>7.586416113305609E-10</v>
      </c>
      <c r="K10">
        <f t="shared" si="29"/>
        <v>2.2</v>
      </c>
      <c r="L10">
        <f t="shared" si="6"/>
        <v>1.9470000000000002E-11</v>
      </c>
      <c r="N10">
        <f t="shared" si="30"/>
        <v>63</v>
      </c>
      <c r="O10">
        <f t="shared" si="7"/>
        <v>0.0016002</v>
      </c>
      <c r="P10">
        <f t="shared" si="31"/>
        <v>9</v>
      </c>
      <c r="Q10">
        <f t="shared" si="8"/>
        <v>0.05225626285504066</v>
      </c>
      <c r="R10">
        <f t="shared" si="32"/>
        <v>0.75</v>
      </c>
      <c r="S10">
        <f t="shared" si="9"/>
        <v>0.5625</v>
      </c>
      <c r="T10">
        <f t="shared" si="10"/>
        <v>0.0006358139218770415</v>
      </c>
      <c r="U10">
        <f t="shared" si="11"/>
        <v>6.358139218770415E-10</v>
      </c>
      <c r="V10">
        <f t="shared" si="33"/>
        <v>2.2</v>
      </c>
      <c r="W10">
        <f t="shared" si="12"/>
        <v>1.9470000000000002E-11</v>
      </c>
      <c r="X10">
        <f t="shared" si="34"/>
        <v>60</v>
      </c>
      <c r="Y10">
        <f t="shared" si="13"/>
        <v>0.001524</v>
      </c>
      <c r="AA10">
        <f t="shared" si="35"/>
        <v>9.75</v>
      </c>
      <c r="AB10">
        <f t="shared" si="14"/>
        <v>0.05661095142629405</v>
      </c>
      <c r="AC10">
        <f t="shared" si="36"/>
        <v>0.75</v>
      </c>
      <c r="AD10">
        <f t="shared" si="15"/>
        <v>0.609375</v>
      </c>
      <c r="AE10">
        <f t="shared" si="16"/>
        <v>0.0007232383361351348</v>
      </c>
      <c r="AF10">
        <f t="shared" si="17"/>
        <v>7.232383361351347E-10</v>
      </c>
      <c r="AG10">
        <f t="shared" si="37"/>
        <v>2.2</v>
      </c>
      <c r="AH10">
        <f t="shared" si="18"/>
        <v>1.9470000000000002E-11</v>
      </c>
      <c r="AI10">
        <f t="shared" si="38"/>
        <v>60</v>
      </c>
      <c r="AJ10">
        <f t="shared" si="19"/>
        <v>0.001524</v>
      </c>
      <c r="AK10">
        <f t="shared" si="39"/>
        <v>9</v>
      </c>
      <c r="AL10">
        <f t="shared" si="20"/>
        <v>0.07315876799705694</v>
      </c>
      <c r="AN10">
        <f t="shared" si="40"/>
        <v>1.05</v>
      </c>
      <c r="AO10">
        <f t="shared" si="21"/>
        <v>0.7875000000000001</v>
      </c>
      <c r="AP10">
        <f t="shared" si="22"/>
        <v>0.0009346464651592511</v>
      </c>
      <c r="AQ10">
        <f t="shared" si="23"/>
        <v>9.34646465159251E-10</v>
      </c>
      <c r="AS10">
        <f t="shared" si="24"/>
        <v>12.600000000000001</v>
      </c>
      <c r="AU10" t="s">
        <v>20</v>
      </c>
    </row>
    <row r="11" spans="1:47" ht="12.75">
      <c r="A11">
        <f t="shared" si="25"/>
        <v>2.6000000000000005</v>
      </c>
      <c r="B11">
        <f t="shared" si="0"/>
        <v>2.3010000000000006E-11</v>
      </c>
      <c r="C11">
        <f t="shared" si="26"/>
        <v>60</v>
      </c>
      <c r="D11">
        <f t="shared" si="1"/>
        <v>0.001524</v>
      </c>
      <c r="E11">
        <f t="shared" si="27"/>
        <v>9</v>
      </c>
      <c r="F11">
        <f t="shared" si="2"/>
        <v>0.05225626285504066</v>
      </c>
      <c r="G11">
        <f t="shared" si="28"/>
        <v>0.75</v>
      </c>
      <c r="H11">
        <f t="shared" si="3"/>
        <v>0.5625</v>
      </c>
      <c r="I11">
        <f t="shared" si="4"/>
        <v>0.0007889872757837834</v>
      </c>
      <c r="J11">
        <f t="shared" si="5"/>
        <v>7.889872757837833E-10</v>
      </c>
      <c r="K11">
        <f t="shared" si="29"/>
        <v>2.2</v>
      </c>
      <c r="L11">
        <f t="shared" si="6"/>
        <v>1.9470000000000002E-11</v>
      </c>
      <c r="N11">
        <f t="shared" si="30"/>
        <v>64</v>
      </c>
      <c r="O11">
        <f t="shared" si="7"/>
        <v>0.0016256</v>
      </c>
      <c r="P11">
        <f t="shared" si="31"/>
        <v>9</v>
      </c>
      <c r="Q11">
        <f t="shared" si="8"/>
        <v>0.05225626285504066</v>
      </c>
      <c r="R11">
        <f t="shared" si="32"/>
        <v>0.75</v>
      </c>
      <c r="S11">
        <f t="shared" si="9"/>
        <v>0.5625</v>
      </c>
      <c r="T11">
        <f t="shared" si="10"/>
        <v>0.0006258793293477127</v>
      </c>
      <c r="U11">
        <f t="shared" si="11"/>
        <v>6.258793293477127E-10</v>
      </c>
      <c r="V11">
        <f t="shared" si="33"/>
        <v>2.2</v>
      </c>
      <c r="W11">
        <f t="shared" si="12"/>
        <v>1.9470000000000002E-11</v>
      </c>
      <c r="X11">
        <f t="shared" si="34"/>
        <v>60</v>
      </c>
      <c r="Y11">
        <f t="shared" si="13"/>
        <v>0.001524</v>
      </c>
      <c r="AA11">
        <f t="shared" si="35"/>
        <v>10</v>
      </c>
      <c r="AB11">
        <f t="shared" si="14"/>
        <v>0.05806251428337851</v>
      </c>
      <c r="AC11">
        <f t="shared" si="36"/>
        <v>0.75</v>
      </c>
      <c r="AD11">
        <f t="shared" si="15"/>
        <v>0.625</v>
      </c>
      <c r="AE11">
        <f t="shared" si="16"/>
        <v>0.0007417829088565485</v>
      </c>
      <c r="AF11">
        <f t="shared" si="17"/>
        <v>7.417829088565485E-10</v>
      </c>
      <c r="AG11">
        <f t="shared" si="37"/>
        <v>2.2</v>
      </c>
      <c r="AH11">
        <f t="shared" si="18"/>
        <v>1.9470000000000002E-11</v>
      </c>
      <c r="AI11">
        <f t="shared" si="38"/>
        <v>60</v>
      </c>
      <c r="AJ11">
        <f t="shared" si="19"/>
        <v>0.001524</v>
      </c>
      <c r="AK11">
        <f t="shared" si="39"/>
        <v>9</v>
      </c>
      <c r="AL11">
        <f t="shared" si="20"/>
        <v>0.08012626971106235</v>
      </c>
      <c r="AN11">
        <f t="shared" si="40"/>
        <v>1.1500000000000001</v>
      </c>
      <c r="AO11">
        <f t="shared" si="21"/>
        <v>0.8625</v>
      </c>
      <c r="AP11">
        <f t="shared" si="22"/>
        <v>0.0010236604142220367</v>
      </c>
      <c r="AQ11">
        <f t="shared" si="23"/>
        <v>1.0236604142220367E-09</v>
      </c>
      <c r="AS11">
        <f t="shared" si="24"/>
        <v>13.8</v>
      </c>
      <c r="AU11" s="6">
        <v>32</v>
      </c>
    </row>
    <row r="12" spans="1:45" ht="12.75">
      <c r="A12">
        <f t="shared" si="25"/>
        <v>2.7000000000000006</v>
      </c>
      <c r="B12">
        <f t="shared" si="0"/>
        <v>2.3895000000000008E-11</v>
      </c>
      <c r="C12">
        <f t="shared" si="26"/>
        <v>60</v>
      </c>
      <c r="D12">
        <f t="shared" si="1"/>
        <v>0.001524</v>
      </c>
      <c r="E12">
        <f t="shared" si="27"/>
        <v>9</v>
      </c>
      <c r="F12">
        <f t="shared" si="2"/>
        <v>0.05225626285504066</v>
      </c>
      <c r="G12">
        <f t="shared" si="28"/>
        <v>0.75</v>
      </c>
      <c r="H12">
        <f t="shared" si="3"/>
        <v>0.5625</v>
      </c>
      <c r="I12">
        <f t="shared" si="4"/>
        <v>0.0008193329402370059</v>
      </c>
      <c r="J12">
        <f t="shared" si="5"/>
        <v>8.193329402370058E-10</v>
      </c>
      <c r="K12">
        <f t="shared" si="29"/>
        <v>2.2</v>
      </c>
      <c r="L12">
        <f t="shared" si="6"/>
        <v>1.9470000000000002E-11</v>
      </c>
      <c r="N12">
        <f t="shared" si="30"/>
        <v>65</v>
      </c>
      <c r="O12">
        <f t="shared" si="7"/>
        <v>0.001651</v>
      </c>
      <c r="P12">
        <f t="shared" si="31"/>
        <v>9</v>
      </c>
      <c r="Q12">
        <f t="shared" si="8"/>
        <v>0.05225626285504066</v>
      </c>
      <c r="R12">
        <f t="shared" si="32"/>
        <v>0.75</v>
      </c>
      <c r="S12">
        <f t="shared" si="9"/>
        <v>0.5625</v>
      </c>
      <c r="T12">
        <f t="shared" si="10"/>
        <v>0.0006162504165885172</v>
      </c>
      <c r="U12">
        <f t="shared" si="11"/>
        <v>6.162504165885171E-10</v>
      </c>
      <c r="V12">
        <f t="shared" si="33"/>
        <v>2.2</v>
      </c>
      <c r="W12">
        <f t="shared" si="12"/>
        <v>1.9470000000000002E-11</v>
      </c>
      <c r="X12">
        <f t="shared" si="34"/>
        <v>60</v>
      </c>
      <c r="Y12">
        <f t="shared" si="13"/>
        <v>0.001524</v>
      </c>
      <c r="AA12">
        <f t="shared" si="35"/>
        <v>10.25</v>
      </c>
      <c r="AB12">
        <f t="shared" si="14"/>
        <v>0.05951407714046297</v>
      </c>
      <c r="AC12">
        <f t="shared" si="36"/>
        <v>0.75</v>
      </c>
      <c r="AD12">
        <f t="shared" si="15"/>
        <v>0.640625</v>
      </c>
      <c r="AE12">
        <f t="shared" si="16"/>
        <v>0.0007603274815779621</v>
      </c>
      <c r="AF12">
        <f t="shared" si="17"/>
        <v>7.60327481577962E-10</v>
      </c>
      <c r="AG12">
        <f t="shared" si="37"/>
        <v>2.2</v>
      </c>
      <c r="AH12">
        <f t="shared" si="18"/>
        <v>1.9470000000000002E-11</v>
      </c>
      <c r="AI12">
        <f t="shared" si="38"/>
        <v>60</v>
      </c>
      <c r="AJ12">
        <f t="shared" si="19"/>
        <v>0.001524</v>
      </c>
      <c r="AK12">
        <f t="shared" si="39"/>
        <v>9</v>
      </c>
      <c r="AL12">
        <f t="shared" si="20"/>
        <v>0.08709377142506779</v>
      </c>
      <c r="AN12">
        <f t="shared" si="40"/>
        <v>1.2500000000000002</v>
      </c>
      <c r="AO12">
        <f t="shared" si="21"/>
        <v>0.9375000000000002</v>
      </c>
      <c r="AP12">
        <f t="shared" si="22"/>
        <v>0.0011126743632848227</v>
      </c>
      <c r="AQ12">
        <f t="shared" si="23"/>
        <v>1.1126743632848228E-09</v>
      </c>
      <c r="AS12">
        <f t="shared" si="24"/>
        <v>15.000000000000004</v>
      </c>
    </row>
    <row r="13" spans="1:47" ht="12.75">
      <c r="A13">
        <f t="shared" si="25"/>
        <v>2.8000000000000007</v>
      </c>
      <c r="B13">
        <f t="shared" si="0"/>
        <v>2.4780000000000007E-11</v>
      </c>
      <c r="C13">
        <f t="shared" si="26"/>
        <v>60</v>
      </c>
      <c r="D13">
        <f t="shared" si="1"/>
        <v>0.001524</v>
      </c>
      <c r="E13">
        <f t="shared" si="27"/>
        <v>9</v>
      </c>
      <c r="F13">
        <f t="shared" si="2"/>
        <v>0.05225626285504066</v>
      </c>
      <c r="G13">
        <f t="shared" si="28"/>
        <v>0.75</v>
      </c>
      <c r="H13">
        <f t="shared" si="3"/>
        <v>0.5625</v>
      </c>
      <c r="I13">
        <f t="shared" si="4"/>
        <v>0.0008496786046902283</v>
      </c>
      <c r="J13">
        <f t="shared" si="5"/>
        <v>8.496786046902283E-10</v>
      </c>
      <c r="K13">
        <f t="shared" si="29"/>
        <v>2.2</v>
      </c>
      <c r="L13">
        <f t="shared" si="6"/>
        <v>1.9470000000000002E-11</v>
      </c>
      <c r="N13">
        <f t="shared" si="30"/>
        <v>66</v>
      </c>
      <c r="O13">
        <f t="shared" si="7"/>
        <v>0.0016764</v>
      </c>
      <c r="P13">
        <f t="shared" si="31"/>
        <v>9</v>
      </c>
      <c r="Q13">
        <f t="shared" si="8"/>
        <v>0.05225626285504066</v>
      </c>
      <c r="R13">
        <f t="shared" si="32"/>
        <v>0.75</v>
      </c>
      <c r="S13">
        <f t="shared" si="9"/>
        <v>0.5625</v>
      </c>
      <c r="T13">
        <f t="shared" si="10"/>
        <v>0.0006069132890644488</v>
      </c>
      <c r="U13">
        <f t="shared" si="11"/>
        <v>6.069132890644487E-10</v>
      </c>
      <c r="V13">
        <f t="shared" si="33"/>
        <v>2.2</v>
      </c>
      <c r="W13">
        <f t="shared" si="12"/>
        <v>1.9470000000000002E-11</v>
      </c>
      <c r="X13">
        <f t="shared" si="34"/>
        <v>60</v>
      </c>
      <c r="Y13">
        <f t="shared" si="13"/>
        <v>0.001524</v>
      </c>
      <c r="AA13">
        <f t="shared" si="35"/>
        <v>10.5</v>
      </c>
      <c r="AB13">
        <f t="shared" si="14"/>
        <v>0.060965639997547436</v>
      </c>
      <c r="AC13">
        <f t="shared" si="36"/>
        <v>0.75</v>
      </c>
      <c r="AD13">
        <f t="shared" si="15"/>
        <v>0.65625</v>
      </c>
      <c r="AE13">
        <f t="shared" si="16"/>
        <v>0.0007788720542993759</v>
      </c>
      <c r="AF13">
        <f t="shared" si="17"/>
        <v>7.788720542993758E-10</v>
      </c>
      <c r="AG13">
        <f t="shared" si="37"/>
        <v>2.2</v>
      </c>
      <c r="AH13">
        <f t="shared" si="18"/>
        <v>1.9470000000000002E-11</v>
      </c>
      <c r="AI13">
        <f t="shared" si="38"/>
        <v>60</v>
      </c>
      <c r="AJ13">
        <f t="shared" si="19"/>
        <v>0.001524</v>
      </c>
      <c r="AK13">
        <f t="shared" si="39"/>
        <v>9</v>
      </c>
      <c r="AL13">
        <f t="shared" si="20"/>
        <v>0.09406127313907321</v>
      </c>
      <c r="AN13">
        <f t="shared" si="40"/>
        <v>1.3500000000000003</v>
      </c>
      <c r="AO13">
        <f t="shared" si="21"/>
        <v>1.0125000000000002</v>
      </c>
      <c r="AP13">
        <f t="shared" si="22"/>
        <v>0.0012016883123476087</v>
      </c>
      <c r="AQ13">
        <f t="shared" si="23"/>
        <v>1.2016883123476086E-09</v>
      </c>
      <c r="AS13">
        <f t="shared" si="24"/>
        <v>16.200000000000003</v>
      </c>
      <c r="AU13" t="s">
        <v>18</v>
      </c>
    </row>
    <row r="14" spans="1:48" ht="12.75">
      <c r="A14">
        <f t="shared" si="25"/>
        <v>2.900000000000001</v>
      </c>
      <c r="B14">
        <f t="shared" si="0"/>
        <v>2.566500000000001E-11</v>
      </c>
      <c r="C14">
        <f t="shared" si="26"/>
        <v>60</v>
      </c>
      <c r="D14">
        <f t="shared" si="1"/>
        <v>0.001524</v>
      </c>
      <c r="E14">
        <f t="shared" si="27"/>
        <v>9</v>
      </c>
      <c r="F14">
        <f t="shared" si="2"/>
        <v>0.05225626285504066</v>
      </c>
      <c r="G14">
        <f t="shared" si="28"/>
        <v>0.75</v>
      </c>
      <c r="H14">
        <f t="shared" si="3"/>
        <v>0.5625</v>
      </c>
      <c r="I14">
        <f t="shared" si="4"/>
        <v>0.0008800242691434508</v>
      </c>
      <c r="J14">
        <f t="shared" si="5"/>
        <v>8.800242691434508E-10</v>
      </c>
      <c r="K14">
        <f t="shared" si="29"/>
        <v>2.2</v>
      </c>
      <c r="L14">
        <f t="shared" si="6"/>
        <v>1.9470000000000002E-11</v>
      </c>
      <c r="N14">
        <f t="shared" si="30"/>
        <v>67</v>
      </c>
      <c r="O14">
        <f t="shared" si="7"/>
        <v>0.0017018</v>
      </c>
      <c r="P14">
        <f t="shared" si="31"/>
        <v>9</v>
      </c>
      <c r="Q14">
        <f t="shared" si="8"/>
        <v>0.05225626285504066</v>
      </c>
      <c r="R14">
        <f t="shared" si="32"/>
        <v>0.75</v>
      </c>
      <c r="S14">
        <f t="shared" si="9"/>
        <v>0.5625</v>
      </c>
      <c r="T14">
        <f t="shared" si="10"/>
        <v>0.0005978548817649793</v>
      </c>
      <c r="U14">
        <f t="shared" si="11"/>
        <v>5.978548817649792E-10</v>
      </c>
      <c r="V14">
        <f t="shared" si="33"/>
        <v>2.2</v>
      </c>
      <c r="W14">
        <f t="shared" si="12"/>
        <v>1.9470000000000002E-11</v>
      </c>
      <c r="X14">
        <f t="shared" si="34"/>
        <v>60</v>
      </c>
      <c r="Y14">
        <f t="shared" si="13"/>
        <v>0.001524</v>
      </c>
      <c r="AA14">
        <f t="shared" si="35"/>
        <v>10.75</v>
      </c>
      <c r="AB14">
        <f t="shared" si="14"/>
        <v>0.0624172028546319</v>
      </c>
      <c r="AC14">
        <f t="shared" si="36"/>
        <v>0.75</v>
      </c>
      <c r="AD14">
        <f t="shared" si="15"/>
        <v>0.671875</v>
      </c>
      <c r="AE14">
        <f t="shared" si="16"/>
        <v>0.0007974166270207895</v>
      </c>
      <c r="AF14">
        <f t="shared" si="17"/>
        <v>7.974166270207894E-10</v>
      </c>
      <c r="AG14">
        <f t="shared" si="37"/>
        <v>2.2</v>
      </c>
      <c r="AH14">
        <f t="shared" si="18"/>
        <v>1.9470000000000002E-11</v>
      </c>
      <c r="AI14">
        <f t="shared" si="38"/>
        <v>60</v>
      </c>
      <c r="AJ14">
        <f t="shared" si="19"/>
        <v>0.001524</v>
      </c>
      <c r="AK14">
        <f t="shared" si="39"/>
        <v>9</v>
      </c>
      <c r="AL14">
        <f t="shared" si="20"/>
        <v>0.10102877485307865</v>
      </c>
      <c r="AN14">
        <f t="shared" si="40"/>
        <v>1.4500000000000004</v>
      </c>
      <c r="AO14">
        <f t="shared" si="21"/>
        <v>1.0875000000000004</v>
      </c>
      <c r="AP14">
        <f t="shared" si="22"/>
        <v>0.0012907022614103948</v>
      </c>
      <c r="AQ14">
        <f t="shared" si="23"/>
        <v>1.2907022614103947E-09</v>
      </c>
      <c r="AS14">
        <f t="shared" si="24"/>
        <v>17.400000000000006</v>
      </c>
      <c r="AU14" s="5">
        <f>(AP7*(AU11-1))</f>
        <v>0.020695743157097702</v>
      </c>
      <c r="AV14" t="s">
        <v>19</v>
      </c>
    </row>
    <row r="15" spans="1:45" ht="12.75">
      <c r="A15">
        <f t="shared" si="25"/>
        <v>3.000000000000001</v>
      </c>
      <c r="B15">
        <f t="shared" si="0"/>
        <v>2.6550000000000008E-11</v>
      </c>
      <c r="C15">
        <f t="shared" si="26"/>
        <v>60</v>
      </c>
      <c r="D15">
        <f t="shared" si="1"/>
        <v>0.001524</v>
      </c>
      <c r="E15">
        <f t="shared" si="27"/>
        <v>9</v>
      </c>
      <c r="F15">
        <f t="shared" si="2"/>
        <v>0.05225626285504066</v>
      </c>
      <c r="G15">
        <f t="shared" si="28"/>
        <v>0.75</v>
      </c>
      <c r="H15">
        <f t="shared" si="3"/>
        <v>0.5625</v>
      </c>
      <c r="I15">
        <f t="shared" si="4"/>
        <v>0.0009103699335966732</v>
      </c>
      <c r="J15">
        <f t="shared" si="5"/>
        <v>9.103699335966732E-10</v>
      </c>
      <c r="K15">
        <f t="shared" si="29"/>
        <v>2.2</v>
      </c>
      <c r="L15">
        <f t="shared" si="6"/>
        <v>1.9470000000000002E-11</v>
      </c>
      <c r="N15">
        <f t="shared" si="30"/>
        <v>68</v>
      </c>
      <c r="O15">
        <f t="shared" si="7"/>
        <v>0.0017272000000000001</v>
      </c>
      <c r="P15">
        <f t="shared" si="31"/>
        <v>9</v>
      </c>
      <c r="Q15">
        <f t="shared" si="8"/>
        <v>0.05225626285504066</v>
      </c>
      <c r="R15">
        <f t="shared" si="32"/>
        <v>0.75</v>
      </c>
      <c r="S15">
        <f t="shared" si="9"/>
        <v>0.5625</v>
      </c>
      <c r="T15">
        <f t="shared" si="10"/>
        <v>0.0005890628982096119</v>
      </c>
      <c r="U15">
        <f t="shared" si="11"/>
        <v>5.890628982096119E-10</v>
      </c>
      <c r="V15">
        <f t="shared" si="33"/>
        <v>2.2</v>
      </c>
      <c r="W15">
        <f t="shared" si="12"/>
        <v>1.9470000000000002E-11</v>
      </c>
      <c r="X15">
        <f t="shared" si="34"/>
        <v>60</v>
      </c>
      <c r="Y15">
        <f t="shared" si="13"/>
        <v>0.001524</v>
      </c>
      <c r="AA15">
        <f t="shared" si="35"/>
        <v>11</v>
      </c>
      <c r="AB15">
        <f t="shared" si="14"/>
        <v>0.06386876571171636</v>
      </c>
      <c r="AC15">
        <f t="shared" si="36"/>
        <v>0.75</v>
      </c>
      <c r="AD15">
        <f t="shared" si="15"/>
        <v>0.6875</v>
      </c>
      <c r="AE15">
        <f t="shared" si="16"/>
        <v>0.0008159611997422032</v>
      </c>
      <c r="AF15">
        <f t="shared" si="17"/>
        <v>8.159611997422032E-10</v>
      </c>
      <c r="AG15">
        <f t="shared" si="37"/>
        <v>2.2</v>
      </c>
      <c r="AH15">
        <f t="shared" si="18"/>
        <v>1.9470000000000002E-11</v>
      </c>
      <c r="AI15">
        <f t="shared" si="38"/>
        <v>60</v>
      </c>
      <c r="AJ15">
        <f t="shared" si="19"/>
        <v>0.001524</v>
      </c>
      <c r="AK15">
        <f t="shared" si="39"/>
        <v>9</v>
      </c>
      <c r="AL15">
        <f t="shared" si="20"/>
        <v>0.10799627656708406</v>
      </c>
      <c r="AN15">
        <f t="shared" si="40"/>
        <v>1.5500000000000005</v>
      </c>
      <c r="AO15">
        <f t="shared" si="21"/>
        <v>1.1625000000000003</v>
      </c>
      <c r="AP15">
        <f t="shared" si="22"/>
        <v>0.0013797162104731806</v>
      </c>
      <c r="AQ15">
        <f t="shared" si="23"/>
        <v>1.3797162104731805E-09</v>
      </c>
      <c r="AS15">
        <f t="shared" si="24"/>
        <v>18.600000000000005</v>
      </c>
    </row>
    <row r="16" spans="1:45" ht="12.75">
      <c r="A16">
        <f t="shared" si="25"/>
        <v>3.100000000000001</v>
      </c>
      <c r="B16">
        <f t="shared" si="0"/>
        <v>2.743500000000001E-11</v>
      </c>
      <c r="C16">
        <f t="shared" si="26"/>
        <v>60</v>
      </c>
      <c r="D16">
        <f t="shared" si="1"/>
        <v>0.001524</v>
      </c>
      <c r="E16">
        <f t="shared" si="27"/>
        <v>9</v>
      </c>
      <c r="F16">
        <f t="shared" si="2"/>
        <v>0.05225626285504066</v>
      </c>
      <c r="G16">
        <f t="shared" si="28"/>
        <v>0.75</v>
      </c>
      <c r="H16">
        <f t="shared" si="3"/>
        <v>0.5625</v>
      </c>
      <c r="I16">
        <f t="shared" si="4"/>
        <v>0.0009407155980498958</v>
      </c>
      <c r="J16">
        <f t="shared" si="5"/>
        <v>9.407155980498957E-10</v>
      </c>
      <c r="K16">
        <f t="shared" si="29"/>
        <v>2.2</v>
      </c>
      <c r="L16">
        <f t="shared" si="6"/>
        <v>1.9470000000000002E-11</v>
      </c>
      <c r="N16">
        <f t="shared" si="30"/>
        <v>69</v>
      </c>
      <c r="O16">
        <f t="shared" si="7"/>
        <v>0.0017526</v>
      </c>
      <c r="P16">
        <f t="shared" si="31"/>
        <v>9</v>
      </c>
      <c r="Q16">
        <f t="shared" si="8"/>
        <v>0.05225626285504066</v>
      </c>
      <c r="R16">
        <f t="shared" si="32"/>
        <v>0.75</v>
      </c>
      <c r="S16">
        <f t="shared" si="9"/>
        <v>0.5625</v>
      </c>
      <c r="T16">
        <f t="shared" si="10"/>
        <v>0.0005805257547572988</v>
      </c>
      <c r="U16">
        <f t="shared" si="11"/>
        <v>5.805257547572988E-10</v>
      </c>
      <c r="V16">
        <f t="shared" si="33"/>
        <v>2.2</v>
      </c>
      <c r="W16">
        <f t="shared" si="12"/>
        <v>1.9470000000000002E-11</v>
      </c>
      <c r="X16">
        <f t="shared" si="34"/>
        <v>60</v>
      </c>
      <c r="Y16">
        <f t="shared" si="13"/>
        <v>0.001524</v>
      </c>
      <c r="AA16">
        <f t="shared" si="35"/>
        <v>11.25</v>
      </c>
      <c r="AB16">
        <f t="shared" si="14"/>
        <v>0.06532032856880082</v>
      </c>
      <c r="AC16">
        <f t="shared" si="36"/>
        <v>0.75</v>
      </c>
      <c r="AD16">
        <f t="shared" si="15"/>
        <v>0.703125</v>
      </c>
      <c r="AE16">
        <f t="shared" si="16"/>
        <v>0.0008345057724636169</v>
      </c>
      <c r="AF16">
        <f t="shared" si="17"/>
        <v>8.345057724636169E-10</v>
      </c>
      <c r="AG16">
        <f t="shared" si="37"/>
        <v>2.2</v>
      </c>
      <c r="AH16">
        <f t="shared" si="18"/>
        <v>1.9470000000000002E-11</v>
      </c>
      <c r="AI16">
        <f t="shared" si="38"/>
        <v>60</v>
      </c>
      <c r="AJ16">
        <f t="shared" si="19"/>
        <v>0.001524</v>
      </c>
      <c r="AK16">
        <f t="shared" si="39"/>
        <v>9</v>
      </c>
      <c r="AL16">
        <f t="shared" si="20"/>
        <v>0.1149637782810895</v>
      </c>
      <c r="AN16">
        <f t="shared" si="40"/>
        <v>1.6500000000000006</v>
      </c>
      <c r="AO16">
        <f t="shared" si="21"/>
        <v>1.2375000000000005</v>
      </c>
      <c r="AP16">
        <f t="shared" si="22"/>
        <v>0.0014687301595359664</v>
      </c>
      <c r="AQ16">
        <f t="shared" si="23"/>
        <v>1.4687301595359664E-09</v>
      </c>
      <c r="AS16">
        <f t="shared" si="24"/>
        <v>19.800000000000008</v>
      </c>
    </row>
    <row r="17" spans="1:45" ht="12.75">
      <c r="A17">
        <f t="shared" si="25"/>
        <v>3.200000000000001</v>
      </c>
      <c r="B17">
        <f t="shared" si="0"/>
        <v>2.8320000000000012E-11</v>
      </c>
      <c r="C17">
        <f t="shared" si="26"/>
        <v>60</v>
      </c>
      <c r="D17">
        <f t="shared" si="1"/>
        <v>0.001524</v>
      </c>
      <c r="E17">
        <f t="shared" si="27"/>
        <v>9</v>
      </c>
      <c r="F17">
        <f t="shared" si="2"/>
        <v>0.05225626285504066</v>
      </c>
      <c r="G17">
        <f t="shared" si="28"/>
        <v>0.75</v>
      </c>
      <c r="H17">
        <f t="shared" si="3"/>
        <v>0.5625</v>
      </c>
      <c r="I17">
        <f t="shared" si="4"/>
        <v>0.0009710612625031183</v>
      </c>
      <c r="J17">
        <f t="shared" si="5"/>
        <v>9.710612625031182E-10</v>
      </c>
      <c r="K17">
        <f t="shared" si="29"/>
        <v>2.2</v>
      </c>
      <c r="L17">
        <f t="shared" si="6"/>
        <v>1.9470000000000002E-11</v>
      </c>
      <c r="N17">
        <f t="shared" si="30"/>
        <v>70</v>
      </c>
      <c r="O17">
        <f t="shared" si="7"/>
        <v>0.001778</v>
      </c>
      <c r="P17">
        <f t="shared" si="31"/>
        <v>9</v>
      </c>
      <c r="Q17">
        <f t="shared" si="8"/>
        <v>0.05225626285504066</v>
      </c>
      <c r="R17">
        <f t="shared" si="32"/>
        <v>0.75</v>
      </c>
      <c r="S17">
        <f t="shared" si="9"/>
        <v>0.5625</v>
      </c>
      <c r="T17">
        <f t="shared" si="10"/>
        <v>0.0005722325296893373</v>
      </c>
      <c r="U17">
        <f t="shared" si="11"/>
        <v>5.722325296893373E-10</v>
      </c>
      <c r="V17">
        <f t="shared" si="33"/>
        <v>2.2</v>
      </c>
      <c r="W17">
        <f t="shared" si="12"/>
        <v>1.9470000000000002E-11</v>
      </c>
      <c r="X17">
        <f t="shared" si="34"/>
        <v>60</v>
      </c>
      <c r="Y17">
        <f t="shared" si="13"/>
        <v>0.001524</v>
      </c>
      <c r="AA17">
        <f t="shared" si="35"/>
        <v>11.5</v>
      </c>
      <c r="AB17">
        <f t="shared" si="14"/>
        <v>0.06677189142588529</v>
      </c>
      <c r="AC17">
        <f t="shared" si="36"/>
        <v>0.75</v>
      </c>
      <c r="AD17">
        <f t="shared" si="15"/>
        <v>0.71875</v>
      </c>
      <c r="AE17">
        <f t="shared" si="16"/>
        <v>0.0008530503451850307</v>
      </c>
      <c r="AF17">
        <f t="shared" si="17"/>
        <v>8.530503451850306E-10</v>
      </c>
      <c r="AG17">
        <f t="shared" si="37"/>
        <v>2.2</v>
      </c>
      <c r="AH17">
        <f t="shared" si="18"/>
        <v>1.9470000000000002E-11</v>
      </c>
      <c r="AI17">
        <f t="shared" si="38"/>
        <v>60</v>
      </c>
      <c r="AJ17">
        <f t="shared" si="19"/>
        <v>0.001524</v>
      </c>
      <c r="AK17">
        <f t="shared" si="39"/>
        <v>9</v>
      </c>
      <c r="AL17">
        <f t="shared" si="20"/>
        <v>0.12193127999509491</v>
      </c>
      <c r="AN17">
        <f t="shared" si="40"/>
        <v>1.7500000000000007</v>
      </c>
      <c r="AO17">
        <f t="shared" si="21"/>
        <v>1.3125000000000004</v>
      </c>
      <c r="AP17">
        <f t="shared" si="22"/>
        <v>0.0015577441085987524</v>
      </c>
      <c r="AQ17">
        <f t="shared" si="23"/>
        <v>1.5577441085987523E-09</v>
      </c>
      <c r="AS17">
        <f t="shared" si="24"/>
        <v>21.000000000000007</v>
      </c>
    </row>
    <row r="18" spans="1:45" ht="12.75">
      <c r="A18">
        <f t="shared" si="25"/>
        <v>3.300000000000001</v>
      </c>
      <c r="B18">
        <f t="shared" si="0"/>
        <v>2.920500000000001E-11</v>
      </c>
      <c r="C18">
        <f t="shared" si="26"/>
        <v>60</v>
      </c>
      <c r="D18">
        <f t="shared" si="1"/>
        <v>0.001524</v>
      </c>
      <c r="E18">
        <f t="shared" si="27"/>
        <v>9</v>
      </c>
      <c r="F18">
        <f t="shared" si="2"/>
        <v>0.05225626285504066</v>
      </c>
      <c r="G18">
        <f t="shared" si="28"/>
        <v>0.75</v>
      </c>
      <c r="H18">
        <f t="shared" si="3"/>
        <v>0.5625</v>
      </c>
      <c r="I18">
        <f t="shared" si="4"/>
        <v>0.0010014069269563405</v>
      </c>
      <c r="J18">
        <f t="shared" si="5"/>
        <v>1.0014069269563405E-09</v>
      </c>
      <c r="K18">
        <f t="shared" si="29"/>
        <v>2.2</v>
      </c>
      <c r="L18">
        <f t="shared" si="6"/>
        <v>1.9470000000000002E-11</v>
      </c>
      <c r="N18">
        <f t="shared" si="30"/>
        <v>71</v>
      </c>
      <c r="O18">
        <f t="shared" si="7"/>
        <v>0.0018033999999999997</v>
      </c>
      <c r="P18">
        <f t="shared" si="31"/>
        <v>9</v>
      </c>
      <c r="Q18">
        <f t="shared" si="8"/>
        <v>0.05225626285504066</v>
      </c>
      <c r="R18">
        <f t="shared" si="32"/>
        <v>0.75</v>
      </c>
      <c r="S18">
        <f t="shared" si="9"/>
        <v>0.5625</v>
      </c>
      <c r="T18">
        <f t="shared" si="10"/>
        <v>0.0005641729165951214</v>
      </c>
      <c r="U18">
        <f t="shared" si="11"/>
        <v>5.641729165951213E-10</v>
      </c>
      <c r="V18">
        <f t="shared" si="33"/>
        <v>2.2</v>
      </c>
      <c r="W18">
        <f t="shared" si="12"/>
        <v>1.9470000000000002E-11</v>
      </c>
      <c r="X18">
        <f t="shared" si="34"/>
        <v>60</v>
      </c>
      <c r="Y18">
        <f t="shared" si="13"/>
        <v>0.001524</v>
      </c>
      <c r="AA18">
        <f t="shared" si="35"/>
        <v>11.75</v>
      </c>
      <c r="AB18">
        <f t="shared" si="14"/>
        <v>0.06822345428296975</v>
      </c>
      <c r="AC18">
        <f t="shared" si="36"/>
        <v>0.75</v>
      </c>
      <c r="AD18">
        <f t="shared" si="15"/>
        <v>0.734375</v>
      </c>
      <c r="AE18">
        <f t="shared" si="16"/>
        <v>0.0008715949179064445</v>
      </c>
      <c r="AF18">
        <f t="shared" si="17"/>
        <v>8.715949179064444E-10</v>
      </c>
      <c r="AG18">
        <f t="shared" si="37"/>
        <v>2.2</v>
      </c>
      <c r="AH18">
        <f t="shared" si="18"/>
        <v>1.9470000000000002E-11</v>
      </c>
      <c r="AI18">
        <f t="shared" si="38"/>
        <v>60</v>
      </c>
      <c r="AJ18">
        <f t="shared" si="19"/>
        <v>0.001524</v>
      </c>
      <c r="AK18">
        <f t="shared" si="39"/>
        <v>9</v>
      </c>
      <c r="AL18">
        <f t="shared" si="20"/>
        <v>0.12889878170910035</v>
      </c>
      <c r="AN18">
        <f t="shared" si="40"/>
        <v>1.8500000000000008</v>
      </c>
      <c r="AO18">
        <f t="shared" si="21"/>
        <v>1.3875000000000006</v>
      </c>
      <c r="AP18">
        <f t="shared" si="22"/>
        <v>0.0016467580576615382</v>
      </c>
      <c r="AQ18">
        <f t="shared" si="23"/>
        <v>1.6467580576615381E-09</v>
      </c>
      <c r="AS18">
        <f t="shared" si="24"/>
        <v>22.20000000000001</v>
      </c>
    </row>
    <row r="19" spans="1:45" ht="12.75">
      <c r="A19">
        <f t="shared" si="25"/>
        <v>3.4000000000000012</v>
      </c>
      <c r="B19">
        <f t="shared" si="0"/>
        <v>3.0090000000000016E-11</v>
      </c>
      <c r="C19">
        <f t="shared" si="26"/>
        <v>60</v>
      </c>
      <c r="D19">
        <f t="shared" si="1"/>
        <v>0.001524</v>
      </c>
      <c r="E19">
        <f t="shared" si="27"/>
        <v>9</v>
      </c>
      <c r="F19">
        <f t="shared" si="2"/>
        <v>0.05225626285504066</v>
      </c>
      <c r="G19">
        <f t="shared" si="28"/>
        <v>0.75</v>
      </c>
      <c r="H19">
        <f t="shared" si="3"/>
        <v>0.5625</v>
      </c>
      <c r="I19">
        <f t="shared" si="4"/>
        <v>0.0010317525914095632</v>
      </c>
      <c r="J19">
        <f t="shared" si="5"/>
        <v>1.0317525914095632E-09</v>
      </c>
      <c r="K19">
        <f t="shared" si="29"/>
        <v>2.2</v>
      </c>
      <c r="L19">
        <f t="shared" si="6"/>
        <v>1.9470000000000002E-11</v>
      </c>
      <c r="N19">
        <f t="shared" si="30"/>
        <v>72</v>
      </c>
      <c r="O19">
        <f t="shared" si="7"/>
        <v>0.0018287999999999998</v>
      </c>
      <c r="P19">
        <f t="shared" si="31"/>
        <v>9</v>
      </c>
      <c r="Q19">
        <f t="shared" si="8"/>
        <v>0.05225626285504066</v>
      </c>
      <c r="R19">
        <f t="shared" si="32"/>
        <v>0.75</v>
      </c>
      <c r="S19">
        <f t="shared" si="9"/>
        <v>0.5625</v>
      </c>
      <c r="T19">
        <f t="shared" si="10"/>
        <v>0.0005563371816424112</v>
      </c>
      <c r="U19">
        <f t="shared" si="11"/>
        <v>5.563371816424113E-10</v>
      </c>
      <c r="V19">
        <f t="shared" si="33"/>
        <v>2.2</v>
      </c>
      <c r="W19">
        <f t="shared" si="12"/>
        <v>1.9470000000000002E-11</v>
      </c>
      <c r="X19">
        <f t="shared" si="34"/>
        <v>60</v>
      </c>
      <c r="Y19">
        <f t="shared" si="13"/>
        <v>0.001524</v>
      </c>
      <c r="AA19">
        <f t="shared" si="35"/>
        <v>12</v>
      </c>
      <c r="AB19">
        <f t="shared" si="14"/>
        <v>0.06967501714005421</v>
      </c>
      <c r="AC19">
        <f t="shared" si="36"/>
        <v>0.75</v>
      </c>
      <c r="AD19">
        <f t="shared" si="15"/>
        <v>0.75</v>
      </c>
      <c r="AE19">
        <f t="shared" si="16"/>
        <v>0.0008901394906278581</v>
      </c>
      <c r="AF19">
        <f t="shared" si="17"/>
        <v>8.90139490627858E-10</v>
      </c>
      <c r="AG19">
        <f t="shared" si="37"/>
        <v>2.2</v>
      </c>
      <c r="AH19">
        <f t="shared" si="18"/>
        <v>1.9470000000000002E-11</v>
      </c>
      <c r="AI19">
        <f t="shared" si="38"/>
        <v>60</v>
      </c>
      <c r="AJ19">
        <f t="shared" si="19"/>
        <v>0.001524</v>
      </c>
      <c r="AK19">
        <f t="shared" si="39"/>
        <v>9</v>
      </c>
      <c r="AL19">
        <f t="shared" si="20"/>
        <v>0.13586628342310578</v>
      </c>
      <c r="AN19">
        <f t="shared" si="40"/>
        <v>1.9500000000000008</v>
      </c>
      <c r="AO19">
        <f t="shared" si="21"/>
        <v>1.4625000000000006</v>
      </c>
      <c r="AP19">
        <f t="shared" si="22"/>
        <v>0.001735772006724324</v>
      </c>
      <c r="AQ19">
        <f t="shared" si="23"/>
        <v>1.735772006724324E-09</v>
      </c>
      <c r="AS19">
        <f t="shared" si="24"/>
        <v>23.40000000000001</v>
      </c>
    </row>
    <row r="20" spans="1:45" ht="12.75">
      <c r="A20">
        <f t="shared" si="25"/>
        <v>3.5000000000000013</v>
      </c>
      <c r="B20">
        <f t="shared" si="0"/>
        <v>3.0975000000000015E-11</v>
      </c>
      <c r="C20">
        <f t="shared" si="26"/>
        <v>60</v>
      </c>
      <c r="D20">
        <f t="shared" si="1"/>
        <v>0.001524</v>
      </c>
      <c r="E20">
        <f t="shared" si="27"/>
        <v>9</v>
      </c>
      <c r="F20">
        <f t="shared" si="2"/>
        <v>0.05225626285504066</v>
      </c>
      <c r="G20">
        <f t="shared" si="28"/>
        <v>0.75</v>
      </c>
      <c r="H20">
        <f t="shared" si="3"/>
        <v>0.5625</v>
      </c>
      <c r="I20">
        <f t="shared" si="4"/>
        <v>0.0010620982558627854</v>
      </c>
      <c r="J20">
        <f t="shared" si="5"/>
        <v>1.0620982558627854E-09</v>
      </c>
      <c r="K20">
        <f t="shared" si="29"/>
        <v>2.2</v>
      </c>
      <c r="L20">
        <f t="shared" si="6"/>
        <v>1.9470000000000002E-11</v>
      </c>
      <c r="N20">
        <f t="shared" si="30"/>
        <v>73</v>
      </c>
      <c r="O20">
        <f t="shared" si="7"/>
        <v>0.0018541999999999999</v>
      </c>
      <c r="P20">
        <f t="shared" si="31"/>
        <v>9</v>
      </c>
      <c r="Q20">
        <f t="shared" si="8"/>
        <v>0.05225626285504066</v>
      </c>
      <c r="R20">
        <f t="shared" si="32"/>
        <v>0.75</v>
      </c>
      <c r="S20">
        <f t="shared" si="9"/>
        <v>0.5625</v>
      </c>
      <c r="T20">
        <f t="shared" si="10"/>
        <v>0.0005487161243596387</v>
      </c>
      <c r="U20">
        <f t="shared" si="11"/>
        <v>5.487161243596386E-10</v>
      </c>
      <c r="V20">
        <f t="shared" si="33"/>
        <v>2.2</v>
      </c>
      <c r="W20">
        <f t="shared" si="12"/>
        <v>1.9470000000000002E-11</v>
      </c>
      <c r="X20">
        <f t="shared" si="34"/>
        <v>60</v>
      </c>
      <c r="Y20">
        <f t="shared" si="13"/>
        <v>0.001524</v>
      </c>
      <c r="AA20">
        <f t="shared" si="35"/>
        <v>12.25</v>
      </c>
      <c r="AB20">
        <f t="shared" si="14"/>
        <v>0.07112657999713867</v>
      </c>
      <c r="AC20">
        <f t="shared" si="36"/>
        <v>0.75</v>
      </c>
      <c r="AD20">
        <f t="shared" si="15"/>
        <v>0.765625</v>
      </c>
      <c r="AE20">
        <f t="shared" si="16"/>
        <v>0.0009086840633492718</v>
      </c>
      <c r="AF20">
        <f t="shared" si="17"/>
        <v>9.086840633492718E-10</v>
      </c>
      <c r="AG20">
        <f t="shared" si="37"/>
        <v>2.2</v>
      </c>
      <c r="AH20">
        <f t="shared" si="18"/>
        <v>1.9470000000000002E-11</v>
      </c>
      <c r="AI20">
        <f t="shared" si="38"/>
        <v>60</v>
      </c>
      <c r="AJ20">
        <f t="shared" si="19"/>
        <v>0.001524</v>
      </c>
      <c r="AK20">
        <f t="shared" si="39"/>
        <v>9</v>
      </c>
      <c r="AL20">
        <f t="shared" si="20"/>
        <v>0.1428337851371112</v>
      </c>
      <c r="AN20">
        <f t="shared" si="40"/>
        <v>2.0500000000000007</v>
      </c>
      <c r="AO20">
        <f t="shared" si="21"/>
        <v>1.5375000000000005</v>
      </c>
      <c r="AP20">
        <f t="shared" si="22"/>
        <v>0.00182478595578711</v>
      </c>
      <c r="AQ20">
        <f t="shared" si="23"/>
        <v>1.8247859557871098E-09</v>
      </c>
      <c r="AS20">
        <f t="shared" si="24"/>
        <v>24.60000000000001</v>
      </c>
    </row>
    <row r="21" spans="1:45" ht="12.75">
      <c r="A21">
        <f t="shared" si="25"/>
        <v>3.6000000000000014</v>
      </c>
      <c r="B21">
        <f t="shared" si="0"/>
        <v>3.1860000000000013E-11</v>
      </c>
      <c r="C21">
        <f t="shared" si="26"/>
        <v>60</v>
      </c>
      <c r="D21">
        <f t="shared" si="1"/>
        <v>0.001524</v>
      </c>
      <c r="E21">
        <f t="shared" si="27"/>
        <v>9</v>
      </c>
      <c r="F21">
        <f t="shared" si="2"/>
        <v>0.05225626285504066</v>
      </c>
      <c r="G21">
        <f t="shared" si="28"/>
        <v>0.75</v>
      </c>
      <c r="H21">
        <f t="shared" si="3"/>
        <v>0.5625</v>
      </c>
      <c r="I21">
        <f t="shared" si="4"/>
        <v>0.0010924439203160079</v>
      </c>
      <c r="J21">
        <f t="shared" si="5"/>
        <v>1.092443920316008E-09</v>
      </c>
      <c r="K21">
        <f t="shared" si="29"/>
        <v>2.2</v>
      </c>
      <c r="L21">
        <f t="shared" si="6"/>
        <v>1.9470000000000002E-11</v>
      </c>
      <c r="N21">
        <f t="shared" si="30"/>
        <v>74</v>
      </c>
      <c r="O21">
        <f t="shared" si="7"/>
        <v>0.0018796</v>
      </c>
      <c r="P21">
        <f t="shared" si="31"/>
        <v>9</v>
      </c>
      <c r="Q21">
        <f t="shared" si="8"/>
        <v>0.05225626285504066</v>
      </c>
      <c r="R21">
        <f t="shared" si="32"/>
        <v>0.75</v>
      </c>
      <c r="S21">
        <f t="shared" si="9"/>
        <v>0.5625</v>
      </c>
      <c r="T21">
        <f t="shared" si="10"/>
        <v>0.0005413010415980218</v>
      </c>
      <c r="U21">
        <f t="shared" si="11"/>
        <v>5.413010415980218E-10</v>
      </c>
      <c r="V21">
        <f t="shared" si="33"/>
        <v>2.2</v>
      </c>
      <c r="W21">
        <f t="shared" si="12"/>
        <v>1.9470000000000002E-11</v>
      </c>
      <c r="X21">
        <f t="shared" si="34"/>
        <v>60</v>
      </c>
      <c r="Y21">
        <f t="shared" si="13"/>
        <v>0.001524</v>
      </c>
      <c r="AA21">
        <f t="shared" si="35"/>
        <v>12.5</v>
      </c>
      <c r="AB21">
        <f t="shared" si="14"/>
        <v>0.07257814285422313</v>
      </c>
      <c r="AC21">
        <f t="shared" si="36"/>
        <v>0.75</v>
      </c>
      <c r="AD21">
        <f t="shared" si="15"/>
        <v>0.78125</v>
      </c>
      <c r="AE21">
        <f t="shared" si="16"/>
        <v>0.0009272286360706854</v>
      </c>
      <c r="AF21">
        <f t="shared" si="17"/>
        <v>9.272286360706854E-10</v>
      </c>
      <c r="AG21">
        <f t="shared" si="37"/>
        <v>2.2</v>
      </c>
      <c r="AH21">
        <f t="shared" si="18"/>
        <v>1.9470000000000002E-11</v>
      </c>
      <c r="AI21">
        <f t="shared" si="38"/>
        <v>60</v>
      </c>
      <c r="AJ21">
        <f t="shared" si="19"/>
        <v>0.001524</v>
      </c>
      <c r="AK21">
        <f t="shared" si="39"/>
        <v>9</v>
      </c>
      <c r="AL21">
        <f t="shared" si="20"/>
        <v>0.14980128685111663</v>
      </c>
      <c r="AN21">
        <f t="shared" si="40"/>
        <v>2.150000000000001</v>
      </c>
      <c r="AO21">
        <f t="shared" si="21"/>
        <v>1.6125000000000007</v>
      </c>
      <c r="AP21">
        <f t="shared" si="22"/>
        <v>0.0019137999048498958</v>
      </c>
      <c r="AQ21">
        <f t="shared" si="23"/>
        <v>1.9137999048498957E-09</v>
      </c>
      <c r="AS21">
        <f t="shared" si="24"/>
        <v>25.80000000000001</v>
      </c>
    </row>
    <row r="22" spans="1:47" ht="12.75">
      <c r="A22">
        <f t="shared" si="25"/>
        <v>3.7000000000000015</v>
      </c>
      <c r="B22">
        <f t="shared" si="0"/>
        <v>3.274500000000001E-11</v>
      </c>
      <c r="C22">
        <f t="shared" si="26"/>
        <v>60</v>
      </c>
      <c r="D22">
        <f t="shared" si="1"/>
        <v>0.001524</v>
      </c>
      <c r="E22">
        <f t="shared" si="27"/>
        <v>9</v>
      </c>
      <c r="F22">
        <f t="shared" si="2"/>
        <v>0.05225626285504066</v>
      </c>
      <c r="G22">
        <f t="shared" si="28"/>
        <v>0.75</v>
      </c>
      <c r="H22">
        <f t="shared" si="3"/>
        <v>0.5625</v>
      </c>
      <c r="I22">
        <f t="shared" si="4"/>
        <v>0.0011227895847692303</v>
      </c>
      <c r="J22">
        <f t="shared" si="5"/>
        <v>1.1227895847692304E-09</v>
      </c>
      <c r="K22">
        <f t="shared" si="29"/>
        <v>2.2</v>
      </c>
      <c r="L22">
        <f t="shared" si="6"/>
        <v>1.9470000000000002E-11</v>
      </c>
      <c r="N22">
        <f t="shared" si="30"/>
        <v>75</v>
      </c>
      <c r="O22">
        <f t="shared" si="7"/>
        <v>0.0019049999999999998</v>
      </c>
      <c r="P22">
        <f t="shared" si="31"/>
        <v>9</v>
      </c>
      <c r="Q22">
        <f t="shared" si="8"/>
        <v>0.05225626285504066</v>
      </c>
      <c r="R22">
        <f t="shared" si="32"/>
        <v>0.75</v>
      </c>
      <c r="S22">
        <f t="shared" si="9"/>
        <v>0.5625</v>
      </c>
      <c r="T22">
        <f t="shared" si="10"/>
        <v>0.000534083694376715</v>
      </c>
      <c r="U22">
        <f t="shared" si="11"/>
        <v>5.34083694376715E-10</v>
      </c>
      <c r="V22">
        <f t="shared" si="33"/>
        <v>2.2</v>
      </c>
      <c r="W22">
        <f t="shared" si="12"/>
        <v>1.9470000000000002E-11</v>
      </c>
      <c r="X22">
        <f t="shared" si="34"/>
        <v>60</v>
      </c>
      <c r="Y22">
        <f t="shared" si="13"/>
        <v>0.001524</v>
      </c>
      <c r="AA22">
        <f t="shared" si="35"/>
        <v>12.75</v>
      </c>
      <c r="AB22">
        <f t="shared" si="14"/>
        <v>0.0740297057113076</v>
      </c>
      <c r="AC22">
        <f t="shared" si="36"/>
        <v>0.75</v>
      </c>
      <c r="AD22">
        <f t="shared" si="15"/>
        <v>0.796875</v>
      </c>
      <c r="AE22">
        <f t="shared" si="16"/>
        <v>0.0009457732087920992</v>
      </c>
      <c r="AF22">
        <f t="shared" si="17"/>
        <v>9.457732087920991E-10</v>
      </c>
      <c r="AG22">
        <f t="shared" si="37"/>
        <v>2.2</v>
      </c>
      <c r="AH22">
        <f t="shared" si="18"/>
        <v>1.9470000000000002E-11</v>
      </c>
      <c r="AI22">
        <f t="shared" si="38"/>
        <v>60</v>
      </c>
      <c r="AJ22">
        <f t="shared" si="19"/>
        <v>0.001524</v>
      </c>
      <c r="AK22">
        <f t="shared" si="39"/>
        <v>9</v>
      </c>
      <c r="AL22">
        <f t="shared" si="20"/>
        <v>0.15676878856512205</v>
      </c>
      <c r="AN22">
        <f t="shared" si="40"/>
        <v>2.250000000000001</v>
      </c>
      <c r="AO22">
        <f t="shared" si="21"/>
        <v>1.6875000000000007</v>
      </c>
      <c r="AP22">
        <f t="shared" si="22"/>
        <v>0.0020028138539126814</v>
      </c>
      <c r="AQ22">
        <f t="shared" si="23"/>
        <v>2.0028138539126814E-09</v>
      </c>
      <c r="AS22">
        <f t="shared" si="24"/>
        <v>27.00000000000001</v>
      </c>
      <c r="AU22" t="s">
        <v>24</v>
      </c>
    </row>
    <row r="23" spans="1:47" ht="12.75">
      <c r="A23">
        <f t="shared" si="25"/>
        <v>3.8000000000000016</v>
      </c>
      <c r="B23">
        <f t="shared" si="0"/>
        <v>3.363000000000002E-11</v>
      </c>
      <c r="C23">
        <f t="shared" si="26"/>
        <v>60</v>
      </c>
      <c r="D23">
        <f t="shared" si="1"/>
        <v>0.001524</v>
      </c>
      <c r="E23">
        <f t="shared" si="27"/>
        <v>9</v>
      </c>
      <c r="F23">
        <f t="shared" si="2"/>
        <v>0.05225626285504066</v>
      </c>
      <c r="G23">
        <f t="shared" si="28"/>
        <v>0.75</v>
      </c>
      <c r="H23">
        <f t="shared" si="3"/>
        <v>0.5625</v>
      </c>
      <c r="I23">
        <f t="shared" si="4"/>
        <v>0.001153135249222453</v>
      </c>
      <c r="J23">
        <f t="shared" si="5"/>
        <v>1.1531352492224529E-09</v>
      </c>
      <c r="K23">
        <f t="shared" si="29"/>
        <v>2.2</v>
      </c>
      <c r="L23">
        <f t="shared" si="6"/>
        <v>1.9470000000000002E-11</v>
      </c>
      <c r="N23">
        <f t="shared" si="30"/>
        <v>76</v>
      </c>
      <c r="O23">
        <f t="shared" si="7"/>
        <v>0.0019303999999999999</v>
      </c>
      <c r="P23">
        <f t="shared" si="31"/>
        <v>9</v>
      </c>
      <c r="Q23">
        <f t="shared" si="8"/>
        <v>0.05225626285504066</v>
      </c>
      <c r="R23">
        <f t="shared" si="32"/>
        <v>0.75</v>
      </c>
      <c r="S23">
        <f t="shared" si="9"/>
        <v>0.5625</v>
      </c>
      <c r="T23">
        <f t="shared" si="10"/>
        <v>0.0005270562773454423</v>
      </c>
      <c r="U23">
        <f t="shared" si="11"/>
        <v>5.270562773454423E-10</v>
      </c>
      <c r="V23">
        <f t="shared" si="33"/>
        <v>2.2</v>
      </c>
      <c r="W23">
        <f t="shared" si="12"/>
        <v>1.9470000000000002E-11</v>
      </c>
      <c r="X23">
        <f t="shared" si="34"/>
        <v>60</v>
      </c>
      <c r="Y23">
        <f t="shared" si="13"/>
        <v>0.001524</v>
      </c>
      <c r="AA23">
        <f t="shared" si="35"/>
        <v>13</v>
      </c>
      <c r="AB23">
        <f t="shared" si="14"/>
        <v>0.07548126856839206</v>
      </c>
      <c r="AC23">
        <f t="shared" si="36"/>
        <v>0.75</v>
      </c>
      <c r="AD23">
        <f t="shared" si="15"/>
        <v>0.8125</v>
      </c>
      <c r="AE23">
        <f t="shared" si="16"/>
        <v>0.0009643177815135128</v>
      </c>
      <c r="AF23">
        <f t="shared" si="17"/>
        <v>9.643177815135127E-10</v>
      </c>
      <c r="AG23">
        <f t="shared" si="37"/>
        <v>2.2</v>
      </c>
      <c r="AH23">
        <f t="shared" si="18"/>
        <v>1.9470000000000002E-11</v>
      </c>
      <c r="AI23">
        <f t="shared" si="38"/>
        <v>60</v>
      </c>
      <c r="AJ23">
        <f t="shared" si="19"/>
        <v>0.001524</v>
      </c>
      <c r="AK23">
        <f t="shared" si="39"/>
        <v>9</v>
      </c>
      <c r="AL23">
        <f t="shared" si="20"/>
        <v>0.16373629027912748</v>
      </c>
      <c r="AN23">
        <f t="shared" si="40"/>
        <v>2.350000000000001</v>
      </c>
      <c r="AO23">
        <f t="shared" si="21"/>
        <v>1.7625000000000006</v>
      </c>
      <c r="AP23">
        <f t="shared" si="22"/>
        <v>0.0020918278029754675</v>
      </c>
      <c r="AQ23">
        <f t="shared" si="23"/>
        <v>2.0918278029754674E-09</v>
      </c>
      <c r="AS23">
        <f t="shared" si="24"/>
        <v>28.20000000000001</v>
      </c>
      <c r="AU23" t="s">
        <v>25</v>
      </c>
    </row>
    <row r="24" spans="1:45" ht="12.75">
      <c r="A24">
        <f t="shared" si="25"/>
        <v>3.9000000000000017</v>
      </c>
      <c r="B24">
        <f t="shared" si="0"/>
        <v>3.4515000000000016E-11</v>
      </c>
      <c r="C24">
        <f t="shared" si="26"/>
        <v>60</v>
      </c>
      <c r="D24">
        <f t="shared" si="1"/>
        <v>0.001524</v>
      </c>
      <c r="E24">
        <f t="shared" si="27"/>
        <v>9</v>
      </c>
      <c r="F24">
        <f t="shared" si="2"/>
        <v>0.05225626285504066</v>
      </c>
      <c r="G24">
        <f t="shared" si="28"/>
        <v>0.75</v>
      </c>
      <c r="H24">
        <f t="shared" si="3"/>
        <v>0.5625</v>
      </c>
      <c r="I24">
        <f t="shared" si="4"/>
        <v>0.0011834809136756755</v>
      </c>
      <c r="J24">
        <f t="shared" si="5"/>
        <v>1.1834809136756753E-09</v>
      </c>
      <c r="K24">
        <f t="shared" si="29"/>
        <v>2.2</v>
      </c>
      <c r="L24">
        <f t="shared" si="6"/>
        <v>1.9470000000000002E-11</v>
      </c>
      <c r="N24">
        <f t="shared" si="30"/>
        <v>77</v>
      </c>
      <c r="O24">
        <f t="shared" si="7"/>
        <v>0.0019557999999999997</v>
      </c>
      <c r="P24">
        <f t="shared" si="31"/>
        <v>9</v>
      </c>
      <c r="Q24">
        <f t="shared" si="8"/>
        <v>0.05225626285504066</v>
      </c>
      <c r="R24">
        <f t="shared" si="32"/>
        <v>0.75</v>
      </c>
      <c r="S24">
        <f t="shared" si="9"/>
        <v>0.5625</v>
      </c>
      <c r="T24">
        <f t="shared" si="10"/>
        <v>0.0005202113906266704</v>
      </c>
      <c r="U24">
        <f t="shared" si="11"/>
        <v>5.202113906266704E-10</v>
      </c>
      <c r="V24">
        <f t="shared" si="33"/>
        <v>2.2</v>
      </c>
      <c r="W24">
        <f t="shared" si="12"/>
        <v>1.9470000000000002E-11</v>
      </c>
      <c r="X24">
        <f t="shared" si="34"/>
        <v>60</v>
      </c>
      <c r="Y24">
        <f t="shared" si="13"/>
        <v>0.001524</v>
      </c>
      <c r="AA24">
        <f t="shared" si="35"/>
        <v>13.25</v>
      </c>
      <c r="AB24">
        <f t="shared" si="14"/>
        <v>0.07693283142547654</v>
      </c>
      <c r="AC24">
        <f t="shared" si="36"/>
        <v>0.75</v>
      </c>
      <c r="AD24">
        <f t="shared" si="15"/>
        <v>0.828125</v>
      </c>
      <c r="AE24">
        <f t="shared" si="16"/>
        <v>0.0009828623542349267</v>
      </c>
      <c r="AF24">
        <f t="shared" si="17"/>
        <v>9.828623542349267E-10</v>
      </c>
      <c r="AG24">
        <f t="shared" si="37"/>
        <v>2.2</v>
      </c>
      <c r="AH24">
        <f t="shared" si="18"/>
        <v>1.9470000000000002E-11</v>
      </c>
      <c r="AI24">
        <f t="shared" si="38"/>
        <v>60</v>
      </c>
      <c r="AJ24">
        <f t="shared" si="19"/>
        <v>0.001524</v>
      </c>
      <c r="AK24">
        <f t="shared" si="39"/>
        <v>9</v>
      </c>
      <c r="AL24">
        <f t="shared" si="20"/>
        <v>0.17070379199313293</v>
      </c>
      <c r="AN24">
        <f t="shared" si="40"/>
        <v>2.450000000000001</v>
      </c>
      <c r="AO24">
        <f t="shared" si="21"/>
        <v>1.837500000000001</v>
      </c>
      <c r="AP24">
        <f t="shared" si="22"/>
        <v>0.002180841752038254</v>
      </c>
      <c r="AQ24">
        <f t="shared" si="23"/>
        <v>2.180841752038254E-09</v>
      </c>
      <c r="AS24">
        <f t="shared" si="24"/>
        <v>29.400000000000013</v>
      </c>
    </row>
    <row r="25" spans="1:47" ht="12.75">
      <c r="A25">
        <f t="shared" si="25"/>
        <v>4.000000000000002</v>
      </c>
      <c r="B25">
        <f t="shared" si="0"/>
        <v>3.5400000000000015E-11</v>
      </c>
      <c r="C25">
        <f t="shared" si="26"/>
        <v>60</v>
      </c>
      <c r="D25">
        <f t="shared" si="1"/>
        <v>0.001524</v>
      </c>
      <c r="E25">
        <f t="shared" si="27"/>
        <v>9</v>
      </c>
      <c r="F25">
        <f t="shared" si="2"/>
        <v>0.05225626285504066</v>
      </c>
      <c r="G25">
        <f t="shared" si="28"/>
        <v>0.75</v>
      </c>
      <c r="H25">
        <f t="shared" si="3"/>
        <v>0.5625</v>
      </c>
      <c r="I25">
        <f t="shared" si="4"/>
        <v>0.0012138265781288977</v>
      </c>
      <c r="J25">
        <f t="shared" si="5"/>
        <v>1.2138265781288976E-09</v>
      </c>
      <c r="K25">
        <f t="shared" si="29"/>
        <v>2.2</v>
      </c>
      <c r="L25">
        <f t="shared" si="6"/>
        <v>1.9470000000000002E-11</v>
      </c>
      <c r="N25">
        <f t="shared" si="30"/>
        <v>78</v>
      </c>
      <c r="O25">
        <f t="shared" si="7"/>
        <v>0.0019812</v>
      </c>
      <c r="P25">
        <f t="shared" si="31"/>
        <v>9</v>
      </c>
      <c r="Q25">
        <f t="shared" si="8"/>
        <v>0.05225626285504066</v>
      </c>
      <c r="R25">
        <f t="shared" si="32"/>
        <v>0.75</v>
      </c>
      <c r="S25">
        <f t="shared" si="9"/>
        <v>0.5625</v>
      </c>
      <c r="T25">
        <f t="shared" si="10"/>
        <v>0.0005135420138237644</v>
      </c>
      <c r="U25">
        <f t="shared" si="11"/>
        <v>5.135420138237643E-10</v>
      </c>
      <c r="V25">
        <f t="shared" si="33"/>
        <v>2.2</v>
      </c>
      <c r="W25">
        <f t="shared" si="12"/>
        <v>1.9470000000000002E-11</v>
      </c>
      <c r="X25">
        <f t="shared" si="34"/>
        <v>60</v>
      </c>
      <c r="Y25">
        <f t="shared" si="13"/>
        <v>0.001524</v>
      </c>
      <c r="AA25">
        <f t="shared" si="35"/>
        <v>13.5</v>
      </c>
      <c r="AB25">
        <f t="shared" si="14"/>
        <v>0.078384394282561</v>
      </c>
      <c r="AC25">
        <f t="shared" si="36"/>
        <v>0.75</v>
      </c>
      <c r="AD25">
        <f t="shared" si="15"/>
        <v>0.84375</v>
      </c>
      <c r="AE25">
        <f t="shared" si="16"/>
        <v>0.0010014069269563405</v>
      </c>
      <c r="AF25">
        <f t="shared" si="17"/>
        <v>1.0014069269563405E-09</v>
      </c>
      <c r="AG25">
        <f t="shared" si="37"/>
        <v>2.2</v>
      </c>
      <c r="AH25">
        <f t="shared" si="18"/>
        <v>1.9470000000000002E-11</v>
      </c>
      <c r="AI25">
        <f t="shared" si="38"/>
        <v>60</v>
      </c>
      <c r="AJ25">
        <f t="shared" si="19"/>
        <v>0.001524</v>
      </c>
      <c r="AK25">
        <f t="shared" si="39"/>
        <v>9</v>
      </c>
      <c r="AL25">
        <f t="shared" si="20"/>
        <v>0.17767129370713833</v>
      </c>
      <c r="AN25">
        <f t="shared" si="40"/>
        <v>2.550000000000001</v>
      </c>
      <c r="AO25">
        <f t="shared" si="21"/>
        <v>1.912500000000001</v>
      </c>
      <c r="AP25">
        <f t="shared" si="22"/>
        <v>0.002269855701101039</v>
      </c>
      <c r="AQ25">
        <f t="shared" si="23"/>
        <v>2.269855701101039E-09</v>
      </c>
      <c r="AS25">
        <f t="shared" si="24"/>
        <v>30.600000000000016</v>
      </c>
      <c r="AU25" t="s">
        <v>26</v>
      </c>
    </row>
    <row r="26" spans="1:47" ht="12.75">
      <c r="A26">
        <f t="shared" si="25"/>
        <v>4.100000000000001</v>
      </c>
      <c r="B26">
        <f t="shared" si="0"/>
        <v>3.6285000000000014E-11</v>
      </c>
      <c r="C26">
        <f t="shared" si="26"/>
        <v>60</v>
      </c>
      <c r="D26">
        <f t="shared" si="1"/>
        <v>0.001524</v>
      </c>
      <c r="E26">
        <f t="shared" si="27"/>
        <v>9</v>
      </c>
      <c r="F26">
        <f t="shared" si="2"/>
        <v>0.05225626285504066</v>
      </c>
      <c r="G26">
        <f t="shared" si="28"/>
        <v>0.75</v>
      </c>
      <c r="H26">
        <f t="shared" si="3"/>
        <v>0.5625</v>
      </c>
      <c r="I26">
        <f t="shared" si="4"/>
        <v>0.0012441722425821202</v>
      </c>
      <c r="J26">
        <f t="shared" si="5"/>
        <v>1.24417224258212E-09</v>
      </c>
      <c r="K26">
        <f t="shared" si="29"/>
        <v>2.2</v>
      </c>
      <c r="L26">
        <f t="shared" si="6"/>
        <v>1.9470000000000002E-11</v>
      </c>
      <c r="N26">
        <f t="shared" si="30"/>
        <v>79</v>
      </c>
      <c r="O26">
        <f t="shared" si="7"/>
        <v>0.0020066</v>
      </c>
      <c r="P26">
        <f t="shared" si="31"/>
        <v>9</v>
      </c>
      <c r="Q26">
        <f t="shared" si="8"/>
        <v>0.05225626285504066</v>
      </c>
      <c r="R26">
        <f t="shared" si="32"/>
        <v>0.75</v>
      </c>
      <c r="S26">
        <f t="shared" si="9"/>
        <v>0.5625</v>
      </c>
      <c r="T26">
        <f t="shared" si="10"/>
        <v>0.0005070414820032103</v>
      </c>
      <c r="U26">
        <f t="shared" si="11"/>
        <v>5.070414820032103E-10</v>
      </c>
      <c r="V26">
        <f t="shared" si="33"/>
        <v>2.2</v>
      </c>
      <c r="W26">
        <f t="shared" si="12"/>
        <v>1.9470000000000002E-11</v>
      </c>
      <c r="X26">
        <f t="shared" si="34"/>
        <v>60</v>
      </c>
      <c r="Y26">
        <f t="shared" si="13"/>
        <v>0.001524</v>
      </c>
      <c r="AA26">
        <f t="shared" si="35"/>
        <v>13.75</v>
      </c>
      <c r="AB26">
        <f t="shared" si="14"/>
        <v>0.07983595713964546</v>
      </c>
      <c r="AC26">
        <f t="shared" si="36"/>
        <v>0.75</v>
      </c>
      <c r="AD26">
        <f t="shared" si="15"/>
        <v>0.859375</v>
      </c>
      <c r="AE26">
        <f t="shared" si="16"/>
        <v>0.001019951499677754</v>
      </c>
      <c r="AF26">
        <f t="shared" si="17"/>
        <v>1.019951499677754E-09</v>
      </c>
      <c r="AG26">
        <f t="shared" si="37"/>
        <v>2.2</v>
      </c>
      <c r="AH26">
        <f t="shared" si="18"/>
        <v>1.9470000000000002E-11</v>
      </c>
      <c r="AI26">
        <f t="shared" si="38"/>
        <v>60</v>
      </c>
      <c r="AJ26">
        <f t="shared" si="19"/>
        <v>0.001524</v>
      </c>
      <c r="AK26">
        <f t="shared" si="39"/>
        <v>9</v>
      </c>
      <c r="AL26">
        <f t="shared" si="20"/>
        <v>0.18463879542114378</v>
      </c>
      <c r="AN26">
        <f t="shared" si="40"/>
        <v>2.6500000000000012</v>
      </c>
      <c r="AO26">
        <f t="shared" si="21"/>
        <v>1.9875000000000012</v>
      </c>
      <c r="AP26">
        <f t="shared" si="22"/>
        <v>0.0023588696501638255</v>
      </c>
      <c r="AQ26">
        <f t="shared" si="23"/>
        <v>2.3588696501638256E-09</v>
      </c>
      <c r="AS26">
        <f t="shared" si="24"/>
        <v>31.800000000000015</v>
      </c>
      <c r="AU26" t="s">
        <v>27</v>
      </c>
    </row>
    <row r="27" spans="1:45" ht="12.75">
      <c r="A27">
        <f t="shared" si="25"/>
        <v>4.200000000000001</v>
      </c>
      <c r="B27">
        <f t="shared" si="0"/>
        <v>3.717000000000001E-11</v>
      </c>
      <c r="C27">
        <f t="shared" si="26"/>
        <v>60</v>
      </c>
      <c r="D27">
        <f t="shared" si="1"/>
        <v>0.001524</v>
      </c>
      <c r="E27">
        <f t="shared" si="27"/>
        <v>9</v>
      </c>
      <c r="F27">
        <f t="shared" si="2"/>
        <v>0.05225626285504066</v>
      </c>
      <c r="G27">
        <f t="shared" si="28"/>
        <v>0.75</v>
      </c>
      <c r="H27">
        <f t="shared" si="3"/>
        <v>0.5625</v>
      </c>
      <c r="I27">
        <f t="shared" si="4"/>
        <v>0.0012745179070353424</v>
      </c>
      <c r="J27">
        <f t="shared" si="5"/>
        <v>1.2745179070353423E-09</v>
      </c>
      <c r="K27">
        <f t="shared" si="29"/>
        <v>2.2</v>
      </c>
      <c r="L27">
        <f t="shared" si="6"/>
        <v>1.9470000000000002E-11</v>
      </c>
      <c r="N27">
        <f t="shared" si="30"/>
        <v>80</v>
      </c>
      <c r="O27">
        <f t="shared" si="7"/>
        <v>0.002032</v>
      </c>
      <c r="P27">
        <f t="shared" si="31"/>
        <v>9</v>
      </c>
      <c r="Q27">
        <f t="shared" si="8"/>
        <v>0.05225626285504066</v>
      </c>
      <c r="R27">
        <f t="shared" si="32"/>
        <v>0.75</v>
      </c>
      <c r="S27">
        <f t="shared" si="9"/>
        <v>0.5625</v>
      </c>
      <c r="T27">
        <f t="shared" si="10"/>
        <v>0.0005007034634781701</v>
      </c>
      <c r="U27">
        <f t="shared" si="11"/>
        <v>5.007034634781701E-10</v>
      </c>
      <c r="V27">
        <f t="shared" si="33"/>
        <v>2.2</v>
      </c>
      <c r="W27">
        <f t="shared" si="12"/>
        <v>1.9470000000000002E-11</v>
      </c>
      <c r="X27">
        <f t="shared" si="34"/>
        <v>60</v>
      </c>
      <c r="Y27">
        <f t="shared" si="13"/>
        <v>0.001524</v>
      </c>
      <c r="AA27">
        <f t="shared" si="35"/>
        <v>14</v>
      </c>
      <c r="AB27">
        <f t="shared" si="14"/>
        <v>0.08128751999672992</v>
      </c>
      <c r="AC27">
        <f t="shared" si="36"/>
        <v>0.75</v>
      </c>
      <c r="AD27">
        <f t="shared" si="15"/>
        <v>0.875</v>
      </c>
      <c r="AE27">
        <f t="shared" si="16"/>
        <v>0.001038496072399168</v>
      </c>
      <c r="AF27">
        <f t="shared" si="17"/>
        <v>1.0384960723991678E-09</v>
      </c>
      <c r="AG27">
        <f t="shared" si="37"/>
        <v>2.2</v>
      </c>
      <c r="AH27">
        <f t="shared" si="18"/>
        <v>1.9470000000000002E-11</v>
      </c>
      <c r="AI27">
        <f t="shared" si="38"/>
        <v>60</v>
      </c>
      <c r="AJ27">
        <f t="shared" si="19"/>
        <v>0.001524</v>
      </c>
      <c r="AK27">
        <f t="shared" si="39"/>
        <v>9</v>
      </c>
      <c r="AL27">
        <f t="shared" si="20"/>
        <v>0.19160629713514918</v>
      </c>
      <c r="AN27">
        <f t="shared" si="40"/>
        <v>2.7500000000000013</v>
      </c>
      <c r="AO27">
        <f t="shared" si="21"/>
        <v>2.062500000000001</v>
      </c>
      <c r="AP27">
        <f t="shared" si="22"/>
        <v>0.002447883599226611</v>
      </c>
      <c r="AQ27">
        <f t="shared" si="23"/>
        <v>2.447883599226611E-09</v>
      </c>
      <c r="AS27">
        <f t="shared" si="24"/>
        <v>33.000000000000014</v>
      </c>
    </row>
    <row r="28" spans="1:45" ht="12.75">
      <c r="A28">
        <f t="shared" si="25"/>
        <v>4.300000000000001</v>
      </c>
      <c r="B28">
        <f t="shared" si="0"/>
        <v>3.805500000000001E-11</v>
      </c>
      <c r="C28">
        <f t="shared" si="26"/>
        <v>60</v>
      </c>
      <c r="D28">
        <f t="shared" si="1"/>
        <v>0.001524</v>
      </c>
      <c r="E28">
        <f t="shared" si="27"/>
        <v>9</v>
      </c>
      <c r="F28">
        <f t="shared" si="2"/>
        <v>0.05225626285504066</v>
      </c>
      <c r="G28">
        <f t="shared" si="28"/>
        <v>0.75</v>
      </c>
      <c r="H28">
        <f t="shared" si="3"/>
        <v>0.5625</v>
      </c>
      <c r="I28">
        <f t="shared" si="4"/>
        <v>0.0013048635714885649</v>
      </c>
      <c r="J28">
        <f t="shared" si="5"/>
        <v>1.3048635714885648E-09</v>
      </c>
      <c r="K28">
        <f t="shared" si="29"/>
        <v>2.2</v>
      </c>
      <c r="L28">
        <f t="shared" si="6"/>
        <v>1.9470000000000002E-11</v>
      </c>
      <c r="N28">
        <f t="shared" si="30"/>
        <v>81</v>
      </c>
      <c r="O28">
        <f t="shared" si="7"/>
        <v>0.0020574</v>
      </c>
      <c r="P28">
        <f t="shared" si="31"/>
        <v>9</v>
      </c>
      <c r="Q28">
        <f t="shared" si="8"/>
        <v>0.05225626285504066</v>
      </c>
      <c r="R28">
        <f t="shared" si="32"/>
        <v>0.75</v>
      </c>
      <c r="S28">
        <f t="shared" si="9"/>
        <v>0.5625</v>
      </c>
      <c r="T28">
        <f t="shared" si="10"/>
        <v>0.0004945219392376989</v>
      </c>
      <c r="U28">
        <f t="shared" si="11"/>
        <v>4.945219392376989E-10</v>
      </c>
      <c r="V28">
        <f t="shared" si="33"/>
        <v>2.2</v>
      </c>
      <c r="W28">
        <f t="shared" si="12"/>
        <v>1.9470000000000002E-11</v>
      </c>
      <c r="X28">
        <f t="shared" si="34"/>
        <v>60</v>
      </c>
      <c r="Y28">
        <f t="shared" si="13"/>
        <v>0.001524</v>
      </c>
      <c r="AA28">
        <f t="shared" si="35"/>
        <v>14.25</v>
      </c>
      <c r="AB28">
        <f t="shared" si="14"/>
        <v>0.08273908285381439</v>
      </c>
      <c r="AC28">
        <f t="shared" si="36"/>
        <v>0.75</v>
      </c>
      <c r="AD28">
        <f t="shared" si="15"/>
        <v>0.890625</v>
      </c>
      <c r="AE28">
        <f t="shared" si="16"/>
        <v>0.0010570406451205815</v>
      </c>
      <c r="AF28">
        <f t="shared" si="17"/>
        <v>1.0570406451205814E-09</v>
      </c>
      <c r="AG28">
        <f t="shared" si="37"/>
        <v>2.2</v>
      </c>
      <c r="AH28">
        <f t="shared" si="18"/>
        <v>1.9470000000000002E-11</v>
      </c>
      <c r="AI28">
        <f t="shared" si="38"/>
        <v>60</v>
      </c>
      <c r="AJ28">
        <f t="shared" si="19"/>
        <v>0.001524</v>
      </c>
      <c r="AK28">
        <f t="shared" si="39"/>
        <v>9</v>
      </c>
      <c r="AL28">
        <f t="shared" si="20"/>
        <v>0.1985737988491546</v>
      </c>
      <c r="AN28">
        <f t="shared" si="40"/>
        <v>2.8500000000000014</v>
      </c>
      <c r="AO28">
        <f t="shared" si="21"/>
        <v>2.137500000000001</v>
      </c>
      <c r="AP28">
        <f t="shared" si="22"/>
        <v>0.002536897548289397</v>
      </c>
      <c r="AQ28">
        <f t="shared" si="23"/>
        <v>2.536897548289397E-09</v>
      </c>
      <c r="AS28">
        <f t="shared" si="24"/>
        <v>34.20000000000002</v>
      </c>
    </row>
    <row r="29" spans="1:45" ht="12.75">
      <c r="A29">
        <f t="shared" si="25"/>
        <v>4.4</v>
      </c>
      <c r="B29">
        <f t="shared" si="0"/>
        <v>3.8940000000000003E-11</v>
      </c>
      <c r="C29">
        <f t="shared" si="26"/>
        <v>60</v>
      </c>
      <c r="D29">
        <f t="shared" si="1"/>
        <v>0.001524</v>
      </c>
      <c r="E29">
        <f t="shared" si="27"/>
        <v>9</v>
      </c>
      <c r="F29">
        <f t="shared" si="2"/>
        <v>0.05225626285504066</v>
      </c>
      <c r="G29">
        <f t="shared" si="28"/>
        <v>0.75</v>
      </c>
      <c r="H29">
        <f t="shared" si="3"/>
        <v>0.5625</v>
      </c>
      <c r="I29">
        <f t="shared" si="4"/>
        <v>0.0013352092359417871</v>
      </c>
      <c r="J29">
        <f t="shared" si="5"/>
        <v>1.335209235941787E-09</v>
      </c>
      <c r="K29">
        <f t="shared" si="29"/>
        <v>2.2</v>
      </c>
      <c r="L29">
        <f t="shared" si="6"/>
        <v>1.9470000000000002E-11</v>
      </c>
      <c r="N29">
        <f t="shared" si="30"/>
        <v>82</v>
      </c>
      <c r="O29">
        <f t="shared" si="7"/>
        <v>0.0020828</v>
      </c>
      <c r="P29">
        <f t="shared" si="31"/>
        <v>9</v>
      </c>
      <c r="Q29">
        <f t="shared" si="8"/>
        <v>0.05225626285504066</v>
      </c>
      <c r="R29">
        <f t="shared" si="32"/>
        <v>0.75</v>
      </c>
      <c r="S29">
        <f t="shared" si="9"/>
        <v>0.5625</v>
      </c>
      <c r="T29">
        <f t="shared" si="10"/>
        <v>0.0004884911838811416</v>
      </c>
      <c r="U29">
        <f t="shared" si="11"/>
        <v>4.884911838811416E-10</v>
      </c>
      <c r="V29">
        <f t="shared" si="33"/>
        <v>2.2</v>
      </c>
      <c r="W29">
        <f t="shared" si="12"/>
        <v>1.9470000000000002E-11</v>
      </c>
      <c r="X29">
        <f t="shared" si="34"/>
        <v>60</v>
      </c>
      <c r="Y29">
        <f t="shared" si="13"/>
        <v>0.001524</v>
      </c>
      <c r="AA29">
        <f t="shared" si="35"/>
        <v>14.5</v>
      </c>
      <c r="AB29">
        <f t="shared" si="14"/>
        <v>0.08419064571089885</v>
      </c>
      <c r="AC29">
        <f t="shared" si="36"/>
        <v>0.75</v>
      </c>
      <c r="AD29">
        <f t="shared" si="15"/>
        <v>0.90625</v>
      </c>
      <c r="AE29">
        <f t="shared" si="16"/>
        <v>0.0010755852178419953</v>
      </c>
      <c r="AF29">
        <f t="shared" si="17"/>
        <v>1.0755852178419952E-09</v>
      </c>
      <c r="AG29">
        <f t="shared" si="37"/>
        <v>2.2</v>
      </c>
      <c r="AH29">
        <f t="shared" si="18"/>
        <v>1.9470000000000002E-11</v>
      </c>
      <c r="AI29">
        <f t="shared" si="38"/>
        <v>60</v>
      </c>
      <c r="AJ29">
        <f t="shared" si="19"/>
        <v>0.001524</v>
      </c>
      <c r="AK29">
        <f t="shared" si="39"/>
        <v>9</v>
      </c>
      <c r="AL29">
        <f t="shared" si="20"/>
        <v>0.20554130056316006</v>
      </c>
      <c r="AN29">
        <f t="shared" si="40"/>
        <v>2.9500000000000015</v>
      </c>
      <c r="AO29">
        <f t="shared" si="21"/>
        <v>2.2125000000000012</v>
      </c>
      <c r="AP29">
        <f t="shared" si="22"/>
        <v>0.0026259114973521827</v>
      </c>
      <c r="AQ29">
        <f t="shared" si="23"/>
        <v>2.6259114973521826E-09</v>
      </c>
      <c r="AS29">
        <f t="shared" si="24"/>
        <v>35.40000000000002</v>
      </c>
    </row>
    <row r="30" spans="1:45" ht="12.75">
      <c r="A30">
        <f t="shared" si="25"/>
        <v>4.5</v>
      </c>
      <c r="B30">
        <f t="shared" si="0"/>
        <v>3.9825E-11</v>
      </c>
      <c r="C30">
        <f t="shared" si="26"/>
        <v>60</v>
      </c>
      <c r="D30">
        <f t="shared" si="1"/>
        <v>0.001524</v>
      </c>
      <c r="E30">
        <f t="shared" si="27"/>
        <v>9</v>
      </c>
      <c r="F30">
        <f t="shared" si="2"/>
        <v>0.05225626285504066</v>
      </c>
      <c r="G30">
        <f t="shared" si="28"/>
        <v>0.75</v>
      </c>
      <c r="H30">
        <f t="shared" si="3"/>
        <v>0.5625</v>
      </c>
      <c r="I30">
        <f t="shared" si="4"/>
        <v>0.0013655549003950094</v>
      </c>
      <c r="J30">
        <f t="shared" si="5"/>
        <v>1.3655549003950094E-09</v>
      </c>
      <c r="K30">
        <f t="shared" si="29"/>
        <v>2.2</v>
      </c>
      <c r="L30">
        <f t="shared" si="6"/>
        <v>1.9470000000000002E-11</v>
      </c>
      <c r="N30">
        <f t="shared" si="30"/>
        <v>83</v>
      </c>
      <c r="O30">
        <f t="shared" si="7"/>
        <v>0.0021082</v>
      </c>
      <c r="P30">
        <f t="shared" si="31"/>
        <v>9</v>
      </c>
      <c r="Q30">
        <f t="shared" si="8"/>
        <v>0.05225626285504066</v>
      </c>
      <c r="R30">
        <f t="shared" si="32"/>
        <v>0.75</v>
      </c>
      <c r="S30">
        <f t="shared" si="9"/>
        <v>0.5625</v>
      </c>
      <c r="T30">
        <f t="shared" si="10"/>
        <v>0.0004826057479307664</v>
      </c>
      <c r="U30">
        <f t="shared" si="11"/>
        <v>4.826057479307664E-10</v>
      </c>
      <c r="V30">
        <f t="shared" si="33"/>
        <v>2.2</v>
      </c>
      <c r="W30">
        <f t="shared" si="12"/>
        <v>1.9470000000000002E-11</v>
      </c>
      <c r="X30">
        <f t="shared" si="34"/>
        <v>60</v>
      </c>
      <c r="Y30">
        <f t="shared" si="13"/>
        <v>0.001524</v>
      </c>
      <c r="AA30">
        <f t="shared" si="35"/>
        <v>14.75</v>
      </c>
      <c r="AB30">
        <f t="shared" si="14"/>
        <v>0.08564220856798331</v>
      </c>
      <c r="AC30">
        <f t="shared" si="36"/>
        <v>0.75</v>
      </c>
      <c r="AD30">
        <f t="shared" si="15"/>
        <v>0.921875</v>
      </c>
      <c r="AE30">
        <f t="shared" si="16"/>
        <v>0.0010941297905634091</v>
      </c>
      <c r="AF30">
        <f t="shared" si="17"/>
        <v>1.094129790563409E-09</v>
      </c>
      <c r="AG30">
        <f t="shared" si="37"/>
        <v>2.2</v>
      </c>
      <c r="AH30">
        <f t="shared" si="18"/>
        <v>1.9470000000000002E-11</v>
      </c>
      <c r="AI30">
        <f t="shared" si="38"/>
        <v>60</v>
      </c>
      <c r="AJ30">
        <f t="shared" si="19"/>
        <v>0.001524</v>
      </c>
      <c r="AK30">
        <f t="shared" si="39"/>
        <v>9</v>
      </c>
      <c r="AL30">
        <f t="shared" si="20"/>
        <v>0.21250880227716548</v>
      </c>
      <c r="AN30">
        <f t="shared" si="40"/>
        <v>3.0500000000000016</v>
      </c>
      <c r="AO30">
        <f t="shared" si="21"/>
        <v>2.2875000000000014</v>
      </c>
      <c r="AP30">
        <f t="shared" si="22"/>
        <v>0.0027149254464149688</v>
      </c>
      <c r="AQ30">
        <f t="shared" si="23"/>
        <v>2.7149254464149687E-09</v>
      </c>
      <c r="AS30">
        <f t="shared" si="24"/>
        <v>36.60000000000002</v>
      </c>
    </row>
    <row r="31" spans="1:45" ht="12.75">
      <c r="A31">
        <f t="shared" si="25"/>
        <v>4.6</v>
      </c>
      <c r="B31">
        <f t="shared" si="0"/>
        <v>4.071E-11</v>
      </c>
      <c r="C31">
        <f t="shared" si="26"/>
        <v>60</v>
      </c>
      <c r="D31">
        <f t="shared" si="1"/>
        <v>0.001524</v>
      </c>
      <c r="E31">
        <f t="shared" si="27"/>
        <v>9</v>
      </c>
      <c r="F31">
        <f t="shared" si="2"/>
        <v>0.05225626285504066</v>
      </c>
      <c r="G31">
        <f t="shared" si="28"/>
        <v>0.75</v>
      </c>
      <c r="H31">
        <f t="shared" si="3"/>
        <v>0.5625</v>
      </c>
      <c r="I31">
        <f t="shared" si="4"/>
        <v>0.0013959005648482318</v>
      </c>
      <c r="J31">
        <f t="shared" si="5"/>
        <v>1.3959005648482318E-09</v>
      </c>
      <c r="K31">
        <f t="shared" si="29"/>
        <v>2.2</v>
      </c>
      <c r="L31">
        <f t="shared" si="6"/>
        <v>1.9470000000000002E-11</v>
      </c>
      <c r="N31">
        <f t="shared" si="30"/>
        <v>84</v>
      </c>
      <c r="O31">
        <f t="shared" si="7"/>
        <v>0.0021336000000000003</v>
      </c>
      <c r="P31">
        <f t="shared" si="31"/>
        <v>9</v>
      </c>
      <c r="Q31">
        <f t="shared" si="8"/>
        <v>0.05225626285504066</v>
      </c>
      <c r="R31">
        <f t="shared" si="32"/>
        <v>0.75</v>
      </c>
      <c r="S31">
        <f t="shared" si="9"/>
        <v>0.5625</v>
      </c>
      <c r="T31">
        <f t="shared" si="10"/>
        <v>0.000476860441407781</v>
      </c>
      <c r="U31">
        <f t="shared" si="11"/>
        <v>4.76860441407781E-10</v>
      </c>
      <c r="V31">
        <f t="shared" si="33"/>
        <v>2.2</v>
      </c>
      <c r="W31">
        <f t="shared" si="12"/>
        <v>1.9470000000000002E-11</v>
      </c>
      <c r="X31">
        <f t="shared" si="34"/>
        <v>60</v>
      </c>
      <c r="Y31">
        <f t="shared" si="13"/>
        <v>0.001524</v>
      </c>
      <c r="AA31">
        <f t="shared" si="35"/>
        <v>15</v>
      </c>
      <c r="AB31">
        <f t="shared" si="14"/>
        <v>0.08709377142506777</v>
      </c>
      <c r="AC31">
        <f t="shared" si="36"/>
        <v>0.75</v>
      </c>
      <c r="AD31">
        <f t="shared" si="15"/>
        <v>0.9375</v>
      </c>
      <c r="AE31">
        <f t="shared" si="16"/>
        <v>0.0011126743632848225</v>
      </c>
      <c r="AF31">
        <f t="shared" si="17"/>
        <v>1.1126743632848225E-09</v>
      </c>
      <c r="AG31">
        <f t="shared" si="37"/>
        <v>2.2</v>
      </c>
      <c r="AH31">
        <f t="shared" si="18"/>
        <v>1.9470000000000002E-11</v>
      </c>
      <c r="AI31">
        <f t="shared" si="38"/>
        <v>60</v>
      </c>
      <c r="AJ31">
        <f t="shared" si="19"/>
        <v>0.001524</v>
      </c>
      <c r="AK31">
        <f t="shared" si="39"/>
        <v>9</v>
      </c>
      <c r="AL31">
        <f t="shared" si="20"/>
        <v>0.21947630399117088</v>
      </c>
      <c r="AN31">
        <f t="shared" si="40"/>
        <v>3.1500000000000017</v>
      </c>
      <c r="AO31">
        <f t="shared" si="21"/>
        <v>2.362500000000001</v>
      </c>
      <c r="AP31">
        <f t="shared" si="22"/>
        <v>0.0028039393954777544</v>
      </c>
      <c r="AQ31">
        <f t="shared" si="23"/>
        <v>2.8039393954777543E-09</v>
      </c>
      <c r="AS31">
        <f t="shared" si="24"/>
        <v>37.80000000000002</v>
      </c>
    </row>
    <row r="32" spans="1:45" ht="12.75">
      <c r="A32">
        <f t="shared" si="25"/>
        <v>4.699999999999999</v>
      </c>
      <c r="B32">
        <f t="shared" si="0"/>
        <v>4.159499999999999E-11</v>
      </c>
      <c r="C32">
        <f t="shared" si="26"/>
        <v>60</v>
      </c>
      <c r="D32">
        <f t="shared" si="1"/>
        <v>0.001524</v>
      </c>
      <c r="E32">
        <f t="shared" si="27"/>
        <v>9</v>
      </c>
      <c r="F32">
        <f t="shared" si="2"/>
        <v>0.05225626285504066</v>
      </c>
      <c r="G32">
        <f t="shared" si="28"/>
        <v>0.75</v>
      </c>
      <c r="H32">
        <f t="shared" si="3"/>
        <v>0.5625</v>
      </c>
      <c r="I32">
        <f t="shared" si="4"/>
        <v>0.001426246229301454</v>
      </c>
      <c r="J32">
        <f t="shared" si="5"/>
        <v>1.426246229301454E-09</v>
      </c>
      <c r="K32">
        <f t="shared" si="29"/>
        <v>2.2</v>
      </c>
      <c r="L32">
        <f t="shared" si="6"/>
        <v>1.9470000000000002E-11</v>
      </c>
      <c r="N32">
        <f t="shared" si="30"/>
        <v>85</v>
      </c>
      <c r="O32">
        <f t="shared" si="7"/>
        <v>0.002159</v>
      </c>
      <c r="P32">
        <f t="shared" si="31"/>
        <v>9</v>
      </c>
      <c r="Q32">
        <f t="shared" si="8"/>
        <v>0.05225626285504066</v>
      </c>
      <c r="R32">
        <f t="shared" si="32"/>
        <v>0.75</v>
      </c>
      <c r="S32">
        <f t="shared" si="9"/>
        <v>0.5625</v>
      </c>
      <c r="T32">
        <f t="shared" si="10"/>
        <v>0.00047125031856768963</v>
      </c>
      <c r="U32">
        <f t="shared" si="11"/>
        <v>4.712503185676896E-10</v>
      </c>
      <c r="V32">
        <f t="shared" si="33"/>
        <v>2.2</v>
      </c>
      <c r="W32">
        <f t="shared" si="12"/>
        <v>1.9470000000000002E-11</v>
      </c>
      <c r="X32">
        <f t="shared" si="34"/>
        <v>60</v>
      </c>
      <c r="Y32">
        <f t="shared" si="13"/>
        <v>0.001524</v>
      </c>
      <c r="AA32">
        <f t="shared" si="35"/>
        <v>15.25</v>
      </c>
      <c r="AB32">
        <f t="shared" si="14"/>
        <v>0.08854533428215224</v>
      </c>
      <c r="AC32">
        <f t="shared" si="36"/>
        <v>0.75</v>
      </c>
      <c r="AD32">
        <f t="shared" si="15"/>
        <v>0.953125</v>
      </c>
      <c r="AE32">
        <f t="shared" si="16"/>
        <v>0.0011312189360062363</v>
      </c>
      <c r="AF32">
        <f t="shared" si="17"/>
        <v>1.1312189360062363E-09</v>
      </c>
      <c r="AG32">
        <f t="shared" si="37"/>
        <v>2.2</v>
      </c>
      <c r="AH32">
        <f t="shared" si="18"/>
        <v>1.9470000000000002E-11</v>
      </c>
      <c r="AI32">
        <f t="shared" si="38"/>
        <v>60</v>
      </c>
      <c r="AJ32">
        <f t="shared" si="19"/>
        <v>0.001524</v>
      </c>
      <c r="AK32">
        <f t="shared" si="39"/>
        <v>9</v>
      </c>
      <c r="AL32">
        <f t="shared" si="20"/>
        <v>0.22644380570517633</v>
      </c>
      <c r="AN32">
        <f t="shared" si="40"/>
        <v>3.2500000000000018</v>
      </c>
      <c r="AO32">
        <f t="shared" si="21"/>
        <v>2.4375000000000013</v>
      </c>
      <c r="AP32">
        <f t="shared" si="22"/>
        <v>0.0028929533445405404</v>
      </c>
      <c r="AQ32">
        <f t="shared" si="23"/>
        <v>2.8929533445405404E-09</v>
      </c>
      <c r="AS32">
        <f t="shared" si="24"/>
        <v>39.00000000000002</v>
      </c>
    </row>
    <row r="33" spans="1:45" ht="12.75">
      <c r="A33">
        <f t="shared" si="25"/>
        <v>4.799999999999999</v>
      </c>
      <c r="B33">
        <f t="shared" si="0"/>
        <v>4.247999999999999E-11</v>
      </c>
      <c r="C33">
        <f t="shared" si="26"/>
        <v>60</v>
      </c>
      <c r="D33">
        <f t="shared" si="1"/>
        <v>0.001524</v>
      </c>
      <c r="E33">
        <f t="shared" si="27"/>
        <v>9</v>
      </c>
      <c r="F33">
        <f t="shared" si="2"/>
        <v>0.05225626285504066</v>
      </c>
      <c r="G33">
        <f t="shared" si="28"/>
        <v>0.75</v>
      </c>
      <c r="H33">
        <f t="shared" si="3"/>
        <v>0.5625</v>
      </c>
      <c r="I33">
        <f t="shared" si="4"/>
        <v>0.0014565918937546765</v>
      </c>
      <c r="J33">
        <f t="shared" si="5"/>
        <v>1.4565918937546764E-09</v>
      </c>
      <c r="K33">
        <f t="shared" si="29"/>
        <v>2.2</v>
      </c>
      <c r="L33">
        <f t="shared" si="6"/>
        <v>1.9470000000000002E-11</v>
      </c>
      <c r="N33">
        <f t="shared" si="30"/>
        <v>86</v>
      </c>
      <c r="O33">
        <f t="shared" si="7"/>
        <v>0.0021843999999999995</v>
      </c>
      <c r="P33">
        <f t="shared" si="31"/>
        <v>9</v>
      </c>
      <c r="Q33">
        <f t="shared" si="8"/>
        <v>0.05225626285504066</v>
      </c>
      <c r="R33">
        <f t="shared" si="32"/>
        <v>0.75</v>
      </c>
      <c r="S33">
        <f t="shared" si="9"/>
        <v>0.5625</v>
      </c>
      <c r="T33">
        <f t="shared" si="10"/>
        <v>0.00046577066370062355</v>
      </c>
      <c r="U33">
        <f t="shared" si="11"/>
        <v>4.657706637006235E-10</v>
      </c>
      <c r="V33">
        <f t="shared" si="33"/>
        <v>2.2</v>
      </c>
      <c r="W33">
        <f t="shared" si="12"/>
        <v>1.9470000000000002E-11</v>
      </c>
      <c r="X33">
        <f t="shared" si="34"/>
        <v>60</v>
      </c>
      <c r="Y33">
        <f t="shared" si="13"/>
        <v>0.001524</v>
      </c>
      <c r="AA33">
        <f t="shared" si="35"/>
        <v>15.5</v>
      </c>
      <c r="AB33">
        <f t="shared" si="14"/>
        <v>0.0899968971392367</v>
      </c>
      <c r="AC33">
        <f t="shared" si="36"/>
        <v>0.75</v>
      </c>
      <c r="AD33">
        <f t="shared" si="15"/>
        <v>0.96875</v>
      </c>
      <c r="AE33">
        <f t="shared" si="16"/>
        <v>0.0011497635087276501</v>
      </c>
      <c r="AF33">
        <f t="shared" si="17"/>
        <v>1.1497635087276501E-09</v>
      </c>
      <c r="AG33">
        <f t="shared" si="37"/>
        <v>2.2</v>
      </c>
      <c r="AH33">
        <f t="shared" si="18"/>
        <v>1.9470000000000002E-11</v>
      </c>
      <c r="AI33">
        <f t="shared" si="38"/>
        <v>60</v>
      </c>
      <c r="AJ33">
        <f t="shared" si="19"/>
        <v>0.001524</v>
      </c>
      <c r="AK33">
        <f t="shared" si="39"/>
        <v>9</v>
      </c>
      <c r="AL33">
        <f t="shared" si="20"/>
        <v>0.23341130741918176</v>
      </c>
      <c r="AN33">
        <f t="shared" si="40"/>
        <v>3.350000000000002</v>
      </c>
      <c r="AO33">
        <f t="shared" si="21"/>
        <v>2.5125000000000015</v>
      </c>
      <c r="AP33">
        <f t="shared" si="22"/>
        <v>0.002981967293603326</v>
      </c>
      <c r="AQ33">
        <f t="shared" si="23"/>
        <v>2.981967293603326E-09</v>
      </c>
      <c r="AS33">
        <f t="shared" si="24"/>
        <v>40.200000000000024</v>
      </c>
    </row>
    <row r="34" spans="1:45" ht="12.75">
      <c r="A34">
        <f t="shared" si="25"/>
        <v>4.899999999999999</v>
      </c>
      <c r="B34">
        <f t="shared" si="0"/>
        <v>4.336499999999999E-11</v>
      </c>
      <c r="C34">
        <f t="shared" si="26"/>
        <v>60</v>
      </c>
      <c r="D34">
        <f t="shared" si="1"/>
        <v>0.001524</v>
      </c>
      <c r="E34">
        <f t="shared" si="27"/>
        <v>9</v>
      </c>
      <c r="F34">
        <f t="shared" si="2"/>
        <v>0.05225626285504066</v>
      </c>
      <c r="G34">
        <f t="shared" si="28"/>
        <v>0.75</v>
      </c>
      <c r="H34">
        <f t="shared" si="3"/>
        <v>0.5625</v>
      </c>
      <c r="I34">
        <f t="shared" si="4"/>
        <v>0.0014869375582078988</v>
      </c>
      <c r="J34">
        <f t="shared" si="5"/>
        <v>1.4869375582078986E-09</v>
      </c>
      <c r="K34">
        <f t="shared" si="29"/>
        <v>2.2</v>
      </c>
      <c r="L34">
        <f t="shared" si="6"/>
        <v>1.9470000000000002E-11</v>
      </c>
      <c r="N34">
        <f t="shared" si="30"/>
        <v>87</v>
      </c>
      <c r="O34">
        <f t="shared" si="7"/>
        <v>0.0022097999999999996</v>
      </c>
      <c r="P34">
        <f t="shared" si="31"/>
        <v>9</v>
      </c>
      <c r="Q34">
        <f t="shared" si="8"/>
        <v>0.05225626285504066</v>
      </c>
      <c r="R34">
        <f t="shared" si="32"/>
        <v>0.75</v>
      </c>
      <c r="S34">
        <f t="shared" si="9"/>
        <v>0.5625</v>
      </c>
      <c r="T34">
        <f t="shared" si="10"/>
        <v>0.00046041697791096114</v>
      </c>
      <c r="U34">
        <f t="shared" si="11"/>
        <v>4.6041697791096114E-10</v>
      </c>
      <c r="V34">
        <f t="shared" si="33"/>
        <v>2.2</v>
      </c>
      <c r="W34">
        <f t="shared" si="12"/>
        <v>1.9470000000000002E-11</v>
      </c>
      <c r="X34">
        <f t="shared" si="34"/>
        <v>60</v>
      </c>
      <c r="Y34">
        <f t="shared" si="13"/>
        <v>0.001524</v>
      </c>
      <c r="AA34">
        <f t="shared" si="35"/>
        <v>15.75</v>
      </c>
      <c r="AB34">
        <f t="shared" si="14"/>
        <v>0.09144845999632116</v>
      </c>
      <c r="AC34">
        <f t="shared" si="36"/>
        <v>0.75</v>
      </c>
      <c r="AD34">
        <f t="shared" si="15"/>
        <v>0.984375</v>
      </c>
      <c r="AE34">
        <f t="shared" si="16"/>
        <v>0.001168308081449064</v>
      </c>
      <c r="AF34">
        <f t="shared" si="17"/>
        <v>1.1683080814490639E-09</v>
      </c>
      <c r="AG34">
        <f t="shared" si="37"/>
        <v>2.2</v>
      </c>
      <c r="AH34">
        <f t="shared" si="18"/>
        <v>1.9470000000000002E-11</v>
      </c>
      <c r="AI34">
        <f t="shared" si="38"/>
        <v>60</v>
      </c>
      <c r="AJ34">
        <f t="shared" si="19"/>
        <v>0.001524</v>
      </c>
      <c r="AK34">
        <f t="shared" si="39"/>
        <v>9</v>
      </c>
      <c r="AL34">
        <f t="shared" si="20"/>
        <v>0.24037880913318715</v>
      </c>
      <c r="AN34">
        <f t="shared" si="40"/>
        <v>3.450000000000002</v>
      </c>
      <c r="AO34">
        <f t="shared" si="21"/>
        <v>2.5875000000000012</v>
      </c>
      <c r="AP34">
        <f t="shared" si="22"/>
        <v>0.0030709812426661124</v>
      </c>
      <c r="AQ34">
        <f t="shared" si="23"/>
        <v>3.070981242666112E-09</v>
      </c>
      <c r="AS34">
        <f t="shared" si="24"/>
        <v>41.40000000000002</v>
      </c>
    </row>
    <row r="35" spans="1:45" ht="12.75">
      <c r="A35">
        <f t="shared" si="25"/>
        <v>4.999999999999998</v>
      </c>
      <c r="B35">
        <f t="shared" si="0"/>
        <v>4.424999999999999E-11</v>
      </c>
      <c r="C35">
        <f t="shared" si="26"/>
        <v>60</v>
      </c>
      <c r="D35">
        <f t="shared" si="1"/>
        <v>0.001524</v>
      </c>
      <c r="E35">
        <f t="shared" si="27"/>
        <v>9</v>
      </c>
      <c r="F35">
        <f t="shared" si="2"/>
        <v>0.05225626285504066</v>
      </c>
      <c r="G35">
        <f t="shared" si="28"/>
        <v>0.75</v>
      </c>
      <c r="H35">
        <f t="shared" si="3"/>
        <v>0.5625</v>
      </c>
      <c r="I35">
        <f t="shared" si="4"/>
        <v>0.0015172832226611212</v>
      </c>
      <c r="J35">
        <f t="shared" si="5"/>
        <v>1.5172832226611211E-09</v>
      </c>
      <c r="K35">
        <f t="shared" si="29"/>
        <v>2.2</v>
      </c>
      <c r="L35">
        <f t="shared" si="6"/>
        <v>1.9470000000000002E-11</v>
      </c>
      <c r="N35">
        <f t="shared" si="30"/>
        <v>88</v>
      </c>
      <c r="O35">
        <f t="shared" si="7"/>
        <v>0.0022351999999999997</v>
      </c>
      <c r="P35">
        <f t="shared" si="31"/>
        <v>9</v>
      </c>
      <c r="Q35">
        <f t="shared" si="8"/>
        <v>0.05225626285504066</v>
      </c>
      <c r="R35">
        <f t="shared" si="32"/>
        <v>0.75</v>
      </c>
      <c r="S35">
        <f t="shared" si="9"/>
        <v>0.5625</v>
      </c>
      <c r="T35">
        <f t="shared" si="10"/>
        <v>0.0004551849667983366</v>
      </c>
      <c r="U35">
        <f t="shared" si="11"/>
        <v>4.551849667983366E-10</v>
      </c>
      <c r="V35">
        <f t="shared" si="33"/>
        <v>2.2</v>
      </c>
      <c r="W35">
        <f t="shared" si="12"/>
        <v>1.9470000000000002E-11</v>
      </c>
      <c r="X35">
        <f t="shared" si="34"/>
        <v>60</v>
      </c>
      <c r="Y35">
        <f t="shared" si="13"/>
        <v>0.001524</v>
      </c>
      <c r="AA35">
        <f t="shared" si="35"/>
        <v>16</v>
      </c>
      <c r="AB35">
        <f t="shared" si="14"/>
        <v>0.09290002285340562</v>
      </c>
      <c r="AC35">
        <f t="shared" si="36"/>
        <v>0.75</v>
      </c>
      <c r="AD35">
        <f t="shared" si="15"/>
        <v>1</v>
      </c>
      <c r="AE35">
        <f t="shared" si="16"/>
        <v>0.0011868526541704775</v>
      </c>
      <c r="AF35">
        <f t="shared" si="17"/>
        <v>1.1868526541704775E-09</v>
      </c>
      <c r="AG35">
        <f t="shared" si="37"/>
        <v>2.2</v>
      </c>
      <c r="AH35">
        <f t="shared" si="18"/>
        <v>1.9470000000000002E-11</v>
      </c>
      <c r="AI35">
        <f t="shared" si="38"/>
        <v>60</v>
      </c>
      <c r="AJ35">
        <f t="shared" si="19"/>
        <v>0.001524</v>
      </c>
      <c r="AK35">
        <f t="shared" si="39"/>
        <v>9</v>
      </c>
      <c r="AL35">
        <f t="shared" si="20"/>
        <v>0.2473463108471926</v>
      </c>
      <c r="AN35">
        <f t="shared" si="40"/>
        <v>3.550000000000002</v>
      </c>
      <c r="AO35">
        <f t="shared" si="21"/>
        <v>2.6625000000000014</v>
      </c>
      <c r="AP35">
        <f t="shared" si="22"/>
        <v>0.003159995191728898</v>
      </c>
      <c r="AQ35">
        <f t="shared" si="23"/>
        <v>3.1599951917288978E-09</v>
      </c>
      <c r="AS35">
        <f t="shared" si="24"/>
        <v>42.60000000000002</v>
      </c>
    </row>
    <row r="36" spans="1:45" ht="12.75">
      <c r="A36">
        <f t="shared" si="25"/>
        <v>5.099999999999998</v>
      </c>
      <c r="B36">
        <f t="shared" si="0"/>
        <v>4.513499999999998E-11</v>
      </c>
      <c r="C36">
        <f t="shared" si="26"/>
        <v>60</v>
      </c>
      <c r="D36">
        <f t="shared" si="1"/>
        <v>0.001524</v>
      </c>
      <c r="E36">
        <f t="shared" si="27"/>
        <v>9</v>
      </c>
      <c r="F36">
        <f t="shared" si="2"/>
        <v>0.05225626285504066</v>
      </c>
      <c r="G36">
        <f t="shared" si="28"/>
        <v>0.75</v>
      </c>
      <c r="H36">
        <f t="shared" si="3"/>
        <v>0.5625</v>
      </c>
      <c r="I36">
        <f t="shared" si="4"/>
        <v>0.0015476288871143433</v>
      </c>
      <c r="J36">
        <f t="shared" si="5"/>
        <v>1.5476288871143432E-09</v>
      </c>
      <c r="K36">
        <f t="shared" si="29"/>
        <v>2.2</v>
      </c>
      <c r="L36">
        <f t="shared" si="6"/>
        <v>1.9470000000000002E-11</v>
      </c>
      <c r="N36">
        <f t="shared" si="30"/>
        <v>89</v>
      </c>
      <c r="O36">
        <f t="shared" si="7"/>
        <v>0.0022605999999999998</v>
      </c>
      <c r="P36">
        <f t="shared" si="31"/>
        <v>9</v>
      </c>
      <c r="Q36">
        <f t="shared" si="8"/>
        <v>0.05225626285504066</v>
      </c>
      <c r="R36">
        <f t="shared" si="32"/>
        <v>0.75</v>
      </c>
      <c r="S36">
        <f t="shared" si="9"/>
        <v>0.5625</v>
      </c>
      <c r="T36">
        <f t="shared" si="10"/>
        <v>0.0004500705289691418</v>
      </c>
      <c r="U36">
        <f t="shared" si="11"/>
        <v>4.500705289691418E-10</v>
      </c>
      <c r="V36">
        <f t="shared" si="33"/>
        <v>2.2</v>
      </c>
      <c r="W36">
        <f t="shared" si="12"/>
        <v>1.9470000000000002E-11</v>
      </c>
      <c r="X36">
        <f t="shared" si="34"/>
        <v>60</v>
      </c>
      <c r="Y36">
        <f t="shared" si="13"/>
        <v>0.001524</v>
      </c>
      <c r="AA36">
        <f t="shared" si="35"/>
        <v>16.25</v>
      </c>
      <c r="AB36">
        <f t="shared" si="14"/>
        <v>0.09435158571049009</v>
      </c>
      <c r="AC36">
        <f t="shared" si="36"/>
        <v>0.75</v>
      </c>
      <c r="AD36">
        <f t="shared" si="15"/>
        <v>1.015625</v>
      </c>
      <c r="AE36">
        <f t="shared" si="16"/>
        <v>0.0012053972268918913</v>
      </c>
      <c r="AF36">
        <f t="shared" si="17"/>
        <v>1.2053972268918912E-09</v>
      </c>
      <c r="AG36">
        <f t="shared" si="37"/>
        <v>2.2</v>
      </c>
      <c r="AH36">
        <f t="shared" si="18"/>
        <v>1.9470000000000002E-11</v>
      </c>
      <c r="AI36">
        <f t="shared" si="38"/>
        <v>60</v>
      </c>
      <c r="AJ36">
        <f t="shared" si="19"/>
        <v>0.001524</v>
      </c>
      <c r="AK36">
        <f t="shared" si="39"/>
        <v>9</v>
      </c>
      <c r="AL36">
        <f t="shared" si="20"/>
        <v>0.25431381256119806</v>
      </c>
      <c r="AN36">
        <f t="shared" si="40"/>
        <v>3.650000000000002</v>
      </c>
      <c r="AO36">
        <f t="shared" si="21"/>
        <v>2.7375000000000016</v>
      </c>
      <c r="AP36">
        <f t="shared" si="22"/>
        <v>0.0032490091407916845</v>
      </c>
      <c r="AQ36">
        <f t="shared" si="23"/>
        <v>3.2490091407916843E-09</v>
      </c>
      <c r="AS36">
        <f t="shared" si="24"/>
        <v>43.800000000000026</v>
      </c>
    </row>
    <row r="37" spans="1:45" ht="12.75">
      <c r="A37">
        <f t="shared" si="25"/>
        <v>5.1999999999999975</v>
      </c>
      <c r="B37">
        <f t="shared" si="0"/>
        <v>4.601999999999998E-11</v>
      </c>
      <c r="C37">
        <f t="shared" si="26"/>
        <v>60</v>
      </c>
      <c r="D37">
        <f t="shared" si="1"/>
        <v>0.001524</v>
      </c>
      <c r="E37">
        <f t="shared" si="27"/>
        <v>9</v>
      </c>
      <c r="F37">
        <f t="shared" si="2"/>
        <v>0.05225626285504066</v>
      </c>
      <c r="G37">
        <f t="shared" si="28"/>
        <v>0.75</v>
      </c>
      <c r="H37">
        <f t="shared" si="3"/>
        <v>0.5625</v>
      </c>
      <c r="I37">
        <f t="shared" si="4"/>
        <v>0.0015779745515675657</v>
      </c>
      <c r="J37">
        <f t="shared" si="5"/>
        <v>1.5779745515675657E-09</v>
      </c>
      <c r="K37">
        <f t="shared" si="29"/>
        <v>2.2</v>
      </c>
      <c r="L37">
        <f t="shared" si="6"/>
        <v>1.9470000000000002E-11</v>
      </c>
      <c r="N37">
        <f t="shared" si="30"/>
        <v>90</v>
      </c>
      <c r="O37">
        <f t="shared" si="7"/>
        <v>0.002286</v>
      </c>
      <c r="P37">
        <f t="shared" si="31"/>
        <v>9</v>
      </c>
      <c r="Q37">
        <f t="shared" si="8"/>
        <v>0.05225626285504066</v>
      </c>
      <c r="R37">
        <f t="shared" si="32"/>
        <v>0.75</v>
      </c>
      <c r="S37">
        <f t="shared" si="9"/>
        <v>0.5625</v>
      </c>
      <c r="T37">
        <f t="shared" si="10"/>
        <v>0.0004450697453139291</v>
      </c>
      <c r="U37">
        <f t="shared" si="11"/>
        <v>4.4506974531392905E-10</v>
      </c>
      <c r="V37">
        <f t="shared" si="33"/>
        <v>2.2</v>
      </c>
      <c r="W37">
        <f t="shared" si="12"/>
        <v>1.9470000000000002E-11</v>
      </c>
      <c r="X37">
        <f t="shared" si="34"/>
        <v>60</v>
      </c>
      <c r="Y37">
        <f t="shared" si="13"/>
        <v>0.001524</v>
      </c>
      <c r="AA37">
        <f t="shared" si="35"/>
        <v>16.5</v>
      </c>
      <c r="AB37">
        <f t="shared" si="14"/>
        <v>0.09580314856757455</v>
      </c>
      <c r="AC37">
        <f t="shared" si="36"/>
        <v>0.75</v>
      </c>
      <c r="AD37">
        <f t="shared" si="15"/>
        <v>1.03125</v>
      </c>
      <c r="AE37">
        <f t="shared" si="16"/>
        <v>0.001223941799613305</v>
      </c>
      <c r="AF37">
        <f t="shared" si="17"/>
        <v>1.2239417996133048E-09</v>
      </c>
      <c r="AG37">
        <f t="shared" si="37"/>
        <v>2.2</v>
      </c>
      <c r="AH37">
        <f t="shared" si="18"/>
        <v>1.9470000000000002E-11</v>
      </c>
      <c r="AI37">
        <f t="shared" si="38"/>
        <v>60</v>
      </c>
      <c r="AJ37">
        <f t="shared" si="19"/>
        <v>0.001524</v>
      </c>
      <c r="AK37">
        <f t="shared" si="39"/>
        <v>9</v>
      </c>
      <c r="AL37">
        <f t="shared" si="20"/>
        <v>0.26128131427520346</v>
      </c>
      <c r="AN37">
        <f t="shared" si="40"/>
        <v>3.750000000000002</v>
      </c>
      <c r="AO37">
        <f t="shared" si="21"/>
        <v>2.8125000000000018</v>
      </c>
      <c r="AP37">
        <f t="shared" si="22"/>
        <v>0.0033380230898544696</v>
      </c>
      <c r="AQ37">
        <f t="shared" si="23"/>
        <v>3.3380230898544695E-09</v>
      </c>
      <c r="AS37">
        <f t="shared" si="24"/>
        <v>45.00000000000003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 Dingman</dc:creator>
  <cp:keywords/>
  <dc:description/>
  <cp:lastModifiedBy>Scot Dingman</cp:lastModifiedBy>
  <dcterms:created xsi:type="dcterms:W3CDTF">1999-05-31T23:26:53Z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